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02" activeTab="2"/>
  </bookViews>
  <sheets>
    <sheet name="Оптика" sheetId="1" r:id="rId1"/>
    <sheet name="диаграмма" sheetId="2" r:id="rId2"/>
    <sheet name="Пояснительная записка" sheetId="3" r:id="rId3"/>
  </sheets>
  <definedNames>
    <definedName name="_xlnm.Print_Area" localSheetId="0">'Оптика'!$A$1:$AC$38</definedName>
  </definedNames>
  <calcPr fullCalcOnLoad="1"/>
</workbook>
</file>

<file path=xl/sharedStrings.xml><?xml version="1.0" encoding="utf-8"?>
<sst xmlns="http://schemas.openxmlformats.org/spreadsheetml/2006/main" count="54" uniqueCount="54">
  <si>
    <t>лаб.</t>
  </si>
  <si>
    <t>контр.</t>
  </si>
  <si>
    <t>консп.</t>
  </si>
  <si>
    <t>Сумма</t>
  </si>
  <si>
    <t>Рейтинг</t>
  </si>
  <si>
    <t>Оценка</t>
  </si>
  <si>
    <t>тест</t>
  </si>
  <si>
    <t>п</t>
  </si>
  <si>
    <t>б</t>
  </si>
  <si>
    <t>плот</t>
  </si>
  <si>
    <t>Прим.</t>
  </si>
  <si>
    <t>max</t>
  </si>
  <si>
    <t>Прим</t>
  </si>
  <si>
    <t>Устно</t>
  </si>
  <si>
    <t>дополнит.</t>
  </si>
  <si>
    <t>Ашуркова Татьяна</t>
  </si>
  <si>
    <t>Базыко Юлия</t>
  </si>
  <si>
    <t>Бойцова Наталья</t>
  </si>
  <si>
    <t>Григорьева Юлия</t>
  </si>
  <si>
    <t>Девятьярова Алина</t>
  </si>
  <si>
    <t>Евдошенко Дарья</t>
  </si>
  <si>
    <t>Журавлева Анастасия</t>
  </si>
  <si>
    <t>Журба Ольга</t>
  </si>
  <si>
    <t>Зорина Екатерина</t>
  </si>
  <si>
    <t>Иванова Мария</t>
  </si>
  <si>
    <t>Комиссарова Мария</t>
  </si>
  <si>
    <t>Кононова Ольга</t>
  </si>
  <si>
    <t>Кудина Кристина</t>
  </si>
  <si>
    <t>Кузькина Мария</t>
  </si>
  <si>
    <t>Лазаревич Жанна</t>
  </si>
  <si>
    <t>Лебедев Алексей</t>
  </si>
  <si>
    <t>Лебедев Павел</t>
  </si>
  <si>
    <t>Орлова Алина</t>
  </si>
  <si>
    <t>Павлов Александр</t>
  </si>
  <si>
    <t>Палилова Анна</t>
  </si>
  <si>
    <t>Полиенко Евгения</t>
  </si>
  <si>
    <t>Пресникова Виктория</t>
  </si>
  <si>
    <t>Ретюнская Виктория</t>
  </si>
  <si>
    <t>Рябушкина Анна</t>
  </si>
  <si>
    <t>Соколова Татьяна</t>
  </si>
  <si>
    <t>Суслова Кира</t>
  </si>
  <si>
    <t>Таматорин Павел</t>
  </si>
  <si>
    <t>Таранов Александр</t>
  </si>
  <si>
    <t>Тропина Дарья</t>
  </si>
  <si>
    <t>Харитонова Влада</t>
  </si>
  <si>
    <t>9Т-11</t>
  </si>
  <si>
    <t>Пшенникова Екатерина</t>
  </si>
  <si>
    <t>Михайлов Александр</t>
  </si>
  <si>
    <t>Мартемьянова Галина</t>
  </si>
  <si>
    <t>Яковлев Александр</t>
  </si>
  <si>
    <t>Оптика</t>
  </si>
  <si>
    <t xml:space="preserve">1. В данной системе рейтинговой оценки подсчитываются баллы за каждый вид работы (лабораторные работы, тесты, ответы на уроках), затем подсчитывается общая сумма баллов </t>
  </si>
  <si>
    <t>2. На основании общей суммы баллов определяется оценка обучаемого и строится итоговая диаграмма.</t>
  </si>
  <si>
    <t>Разработчик рейтинговой системы оценки по физике - Фролова Елена Викторовна - преподаватель колледжа Управления и коммерции Санкт-Петербурга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</si>
</sst>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6">
    <font>
      <sz val="10"/>
      <name val="Arial Cyr"/>
      <family val="0"/>
    </font>
    <font>
      <sz val="9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8"/>
      <name val="Arial Cyr"/>
      <family val="0"/>
    </font>
    <font>
      <sz val="8.75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 Unicode MS"/>
      <family val="2"/>
    </font>
    <font>
      <sz val="16"/>
      <name val="Arial Narrow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8.75"/>
      <name val="Arial Cyr"/>
      <family val="0"/>
    </font>
    <font>
      <sz val="17.2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0" fillId="2" borderId="28" xfId="0" applyFont="1" applyFill="1" applyBorder="1" applyAlignment="1">
      <alignment horizontal="right" vertical="top" wrapText="1"/>
    </xf>
    <xf numFmtId="0" fontId="10" fillId="2" borderId="23" xfId="0" applyFont="1" applyFill="1" applyBorder="1" applyAlignment="1">
      <alignment horizontal="right" vertical="top" wrapText="1"/>
    </xf>
    <xf numFmtId="0" fontId="10" fillId="2" borderId="26" xfId="0" applyFont="1" applyFill="1" applyBorder="1" applyAlignment="1">
      <alignment horizontal="right" vertical="top" wrapText="1"/>
    </xf>
    <xf numFmtId="0" fontId="10" fillId="2" borderId="22" xfId="0" applyFon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right" vertical="top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2" borderId="29" xfId="0" applyFont="1" applyFill="1" applyBorder="1" applyAlignment="1">
      <alignment horizontal="right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" fillId="0" borderId="29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0" fillId="2" borderId="27" xfId="0" applyFont="1" applyFill="1" applyBorder="1" applyAlignment="1">
      <alignment horizontal="right" vertical="top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2" fillId="2" borderId="32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3" fillId="2" borderId="3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1" fontId="0" fillId="0" borderId="2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6" fillId="0" borderId="4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2" borderId="41" xfId="0" applyFont="1" applyFill="1" applyBorder="1" applyAlignment="1">
      <alignment horizontal="right" vertical="top" wrapText="1"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2" borderId="25" xfId="0" applyFont="1" applyFill="1" applyBorder="1" applyAlignment="1">
      <alignment horizontal="right" vertical="top" wrapText="1"/>
    </xf>
    <xf numFmtId="0" fontId="2" fillId="0" borderId="43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2" borderId="44" xfId="0" applyFont="1" applyFill="1" applyBorder="1" applyAlignment="1">
      <alignment horizontal="right" vertical="top" wrapText="1"/>
    </xf>
    <xf numFmtId="0" fontId="6" fillId="0" borderId="45" xfId="0" applyFont="1" applyBorder="1" applyAlignment="1">
      <alignment vertical="top" wrapText="1"/>
    </xf>
    <xf numFmtId="0" fontId="0" fillId="0" borderId="27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0" fillId="0" borderId="62" xfId="0" applyNumberFormat="1" applyFont="1" applyBorder="1" applyAlignment="1">
      <alignment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1" fontId="0" fillId="3" borderId="27" xfId="0" applyNumberFormat="1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/>
    </xf>
    <xf numFmtId="0" fontId="0" fillId="4" borderId="0" xfId="0" applyFont="1" applyFill="1" applyAlignment="1">
      <alignment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/>
    </xf>
    <xf numFmtId="1" fontId="1" fillId="0" borderId="6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6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6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" fontId="1" fillId="4" borderId="28" xfId="0" applyNumberFormat="1" applyFont="1" applyFill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/>
    </xf>
    <xf numFmtId="1" fontId="1" fillId="4" borderId="4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1" fontId="1" fillId="3" borderId="27" xfId="0" applyNumberFormat="1" applyFont="1" applyFill="1" applyBorder="1" applyAlignment="1">
      <alignment horizontal="center" vertical="center"/>
    </xf>
    <xf numFmtId="1" fontId="1" fillId="3" borderId="4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textRotation="90"/>
    </xf>
    <xf numFmtId="0" fontId="1" fillId="4" borderId="41" xfId="0" applyFont="1" applyFill="1" applyBorder="1" applyAlignment="1">
      <alignment horizontal="center" vertical="center" textRotation="90"/>
    </xf>
    <xf numFmtId="1" fontId="1" fillId="0" borderId="66" xfId="0" applyNumberFormat="1" applyFont="1" applyBorder="1" applyAlignment="1">
      <alignment horizontal="center" vertical="center" textRotation="90"/>
    </xf>
    <xf numFmtId="1" fontId="1" fillId="0" borderId="2" xfId="0" applyNumberFormat="1" applyFont="1" applyBorder="1" applyAlignment="1">
      <alignment horizontal="center" vertical="center" textRotation="90"/>
    </xf>
    <xf numFmtId="1" fontId="1" fillId="0" borderId="63" xfId="0" applyNumberFormat="1" applyFont="1" applyBorder="1" applyAlignment="1">
      <alignment horizontal="center" vertical="center" textRotation="90"/>
    </xf>
    <xf numFmtId="1" fontId="1" fillId="0" borderId="38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62" xfId="0" applyNumberFormat="1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Arial Cyr"/>
                <a:ea typeface="Arial Cyr"/>
                <a:cs typeface="Arial Cyr"/>
              </a:rPr>
              <a:t>Оптика</a:t>
            </a:r>
          </a:p>
        </c:rich>
      </c:tx>
      <c:layout>
        <c:manualLayout>
          <c:xMode val="factor"/>
          <c:yMode val="factor"/>
          <c:x val="0.00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52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v>Механика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Оптика!$B$4:$B$38</c:f>
              <c:strCache>
                <c:ptCount val="34"/>
                <c:pt idx="0">
                  <c:v>Ашуркова Татьяна</c:v>
                </c:pt>
                <c:pt idx="1">
                  <c:v>Базыко Юлия</c:v>
                </c:pt>
                <c:pt idx="2">
                  <c:v>Бойцова Наталья</c:v>
                </c:pt>
                <c:pt idx="3">
                  <c:v>Григорьева Юлия</c:v>
                </c:pt>
                <c:pt idx="4">
                  <c:v>Девятьярова Алина</c:v>
                </c:pt>
                <c:pt idx="5">
                  <c:v>Евдошенко Дарья</c:v>
                </c:pt>
                <c:pt idx="6">
                  <c:v>Журавлева Анастасия</c:v>
                </c:pt>
                <c:pt idx="7">
                  <c:v>Журба Ольга</c:v>
                </c:pt>
                <c:pt idx="8">
                  <c:v>Зорина Екатерина</c:v>
                </c:pt>
                <c:pt idx="9">
                  <c:v>Иванова Мария</c:v>
                </c:pt>
                <c:pt idx="10">
                  <c:v>Комиссарова Мария</c:v>
                </c:pt>
                <c:pt idx="11">
                  <c:v>Кононова Ольга</c:v>
                </c:pt>
                <c:pt idx="12">
                  <c:v>Кудина Кристина</c:v>
                </c:pt>
                <c:pt idx="13">
                  <c:v>Кузькина Мария</c:v>
                </c:pt>
                <c:pt idx="14">
                  <c:v>Лазаревич Жанна</c:v>
                </c:pt>
                <c:pt idx="15">
                  <c:v>Лебедев Алексей</c:v>
                </c:pt>
                <c:pt idx="16">
                  <c:v>Лебедев Павел</c:v>
                </c:pt>
                <c:pt idx="17">
                  <c:v>Орлова Алина</c:v>
                </c:pt>
                <c:pt idx="18">
                  <c:v>Павлов Александр</c:v>
                </c:pt>
                <c:pt idx="19">
                  <c:v>Палилова Анна</c:v>
                </c:pt>
                <c:pt idx="20">
                  <c:v>Полиенко Евгения</c:v>
                </c:pt>
                <c:pt idx="21">
                  <c:v>Пресникова Виктория</c:v>
                </c:pt>
                <c:pt idx="22">
                  <c:v>Ретюнская Виктория</c:v>
                </c:pt>
                <c:pt idx="23">
                  <c:v>Рябушкина Анна</c:v>
                </c:pt>
                <c:pt idx="24">
                  <c:v>Соколова Татьяна</c:v>
                </c:pt>
                <c:pt idx="25">
                  <c:v>Суслова Кира</c:v>
                </c:pt>
                <c:pt idx="26">
                  <c:v>Таматорин Павел</c:v>
                </c:pt>
                <c:pt idx="27">
                  <c:v>Таранов Александр</c:v>
                </c:pt>
                <c:pt idx="28">
                  <c:v>Тропина Дарья</c:v>
                </c:pt>
                <c:pt idx="29">
                  <c:v>Харитонова Влада</c:v>
                </c:pt>
                <c:pt idx="30">
                  <c:v>Пшенникова Екатерина</c:v>
                </c:pt>
                <c:pt idx="31">
                  <c:v>Михайлов Александр</c:v>
                </c:pt>
                <c:pt idx="32">
                  <c:v>Мартемьянова Галина</c:v>
                </c:pt>
                <c:pt idx="33">
                  <c:v>Яковлев Александр</c:v>
                </c:pt>
              </c:strCache>
            </c:strRef>
          </c:cat>
          <c:val>
            <c:numRef>
              <c:f>Оптика!$Y$4:$Y$39</c:f>
              <c:numCache>
                <c:ptCount val="35"/>
                <c:pt idx="0">
                  <c:v>93.75</c:v>
                </c:pt>
                <c:pt idx="1">
                  <c:v>76.25</c:v>
                </c:pt>
                <c:pt idx="2">
                  <c:v>87.5</c:v>
                </c:pt>
                <c:pt idx="3">
                  <c:v>92.5</c:v>
                </c:pt>
                <c:pt idx="4">
                  <c:v>76.25</c:v>
                </c:pt>
                <c:pt idx="5">
                  <c:v>102.49999999999999</c:v>
                </c:pt>
                <c:pt idx="6">
                  <c:v>98.75</c:v>
                </c:pt>
                <c:pt idx="7">
                  <c:v>101.25</c:v>
                </c:pt>
                <c:pt idx="8">
                  <c:v>86.25</c:v>
                </c:pt>
                <c:pt idx="9">
                  <c:v>93.75</c:v>
                </c:pt>
                <c:pt idx="10">
                  <c:v>96.25</c:v>
                </c:pt>
                <c:pt idx="11">
                  <c:v>91.25</c:v>
                </c:pt>
                <c:pt idx="12">
                  <c:v>87.5</c:v>
                </c:pt>
                <c:pt idx="13">
                  <c:v>101.25</c:v>
                </c:pt>
                <c:pt idx="14">
                  <c:v>80</c:v>
                </c:pt>
                <c:pt idx="15">
                  <c:v>45</c:v>
                </c:pt>
                <c:pt idx="16">
                  <c:v>71.25</c:v>
                </c:pt>
                <c:pt idx="17">
                  <c:v>50</c:v>
                </c:pt>
                <c:pt idx="18">
                  <c:v>77.5</c:v>
                </c:pt>
                <c:pt idx="19">
                  <c:v>87.5</c:v>
                </c:pt>
                <c:pt idx="20">
                  <c:v>92.5</c:v>
                </c:pt>
                <c:pt idx="21">
                  <c:v>82.5</c:v>
                </c:pt>
                <c:pt idx="22">
                  <c:v>80</c:v>
                </c:pt>
                <c:pt idx="23">
                  <c:v>87.5</c:v>
                </c:pt>
                <c:pt idx="24">
                  <c:v>93.75</c:v>
                </c:pt>
                <c:pt idx="25">
                  <c:v>77.5</c:v>
                </c:pt>
                <c:pt idx="26">
                  <c:v>58.75</c:v>
                </c:pt>
                <c:pt idx="27">
                  <c:v>70</c:v>
                </c:pt>
                <c:pt idx="28">
                  <c:v>96.25</c:v>
                </c:pt>
                <c:pt idx="29">
                  <c:v>85</c:v>
                </c:pt>
                <c:pt idx="30">
                  <c:v>68.75</c:v>
                </c:pt>
                <c:pt idx="31">
                  <c:v>81.25</c:v>
                </c:pt>
                <c:pt idx="32">
                  <c:v>60</c:v>
                </c:pt>
                <c:pt idx="33">
                  <c:v>100</c:v>
                </c:pt>
              </c:numCache>
            </c:numRef>
          </c:val>
        </c:ser>
        <c:axId val="549976"/>
        <c:axId val="4949785"/>
      </c:barChart>
      <c:catAx>
        <c:axId val="549976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crossAx val="4949785"/>
        <c:crosses val="autoZero"/>
        <c:auto val="1"/>
        <c:lblOffset val="800"/>
        <c:noMultiLvlLbl val="0"/>
      </c:catAx>
      <c:valAx>
        <c:axId val="4949785"/>
        <c:scaling>
          <c:orientation val="minMax"/>
          <c:max val="120"/>
          <c:min val="-1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976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12" bottom="0" header="0" footer="0"/>
  <pageSetup horizontalDpi="300" verticalDpi="300" orientation="portrait" paperSize="9"/>
  <headerFooter>
    <oddHeader>&amp;L&amp;"9,обычный"&amp;20 9Т-11&amp;Rна 15.12.02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0.9905</cdr:y>
    </cdr:from>
    <cdr:to>
      <cdr:x>0.471</cdr:x>
      <cdr:y>0.9905</cdr:y>
    </cdr:to>
    <cdr:sp>
      <cdr:nvSpPr>
        <cdr:cNvPr id="1" name="Line 5"/>
        <cdr:cNvSpPr>
          <a:spLocks/>
        </cdr:cNvSpPr>
      </cdr:nvSpPr>
      <cdr:spPr>
        <a:xfrm flipV="1">
          <a:off x="1695450" y="100393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0.9905</cdr:y>
    </cdr:from>
    <cdr:to>
      <cdr:x>0.64975</cdr:x>
      <cdr:y>0.9905</cdr:y>
    </cdr:to>
    <cdr:sp>
      <cdr:nvSpPr>
        <cdr:cNvPr id="2" name="Line 6"/>
        <cdr:cNvSpPr>
          <a:spLocks/>
        </cdr:cNvSpPr>
      </cdr:nvSpPr>
      <cdr:spPr>
        <a:xfrm>
          <a:off x="3429000" y="10039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0.652</cdr:x>
      <cdr:y>0.9905</cdr:y>
    </cdr:from>
    <cdr:to>
      <cdr:x>0.76925</cdr:x>
      <cdr:y>0.9905</cdr:y>
    </cdr:to>
    <cdr:sp>
      <cdr:nvSpPr>
        <cdr:cNvPr id="3" name="Line 7"/>
        <cdr:cNvSpPr>
          <a:spLocks/>
        </cdr:cNvSpPr>
      </cdr:nvSpPr>
      <cdr:spPr>
        <a:xfrm>
          <a:off x="4743450" y="10039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0.9905</cdr:y>
    </cdr:from>
    <cdr:to>
      <cdr:x>0.94625</cdr:x>
      <cdr:y>0.9905</cdr:y>
    </cdr:to>
    <cdr:sp>
      <cdr:nvSpPr>
        <cdr:cNvPr id="4" name="Line 8"/>
        <cdr:cNvSpPr>
          <a:spLocks/>
        </cdr:cNvSpPr>
      </cdr:nvSpPr>
      <cdr:spPr>
        <a:xfrm>
          <a:off x="5600700" y="10039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0.3445</cdr:x>
      <cdr:y>0.97075</cdr:y>
    </cdr:from>
    <cdr:to>
      <cdr:x>0.36425</cdr:x>
      <cdr:y>0.99075</cdr:y>
    </cdr:to>
    <cdr:sp>
      <cdr:nvSpPr>
        <cdr:cNvPr id="5" name="TextBox 9"/>
        <cdr:cNvSpPr txBox="1">
          <a:spLocks noChangeArrowheads="1"/>
        </cdr:cNvSpPr>
      </cdr:nvSpPr>
      <cdr:spPr>
        <a:xfrm>
          <a:off x="2505075" y="98393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</a:t>
          </a:r>
        </a:p>
      </cdr:txBody>
    </cdr:sp>
  </cdr:relSizeAnchor>
  <cdr:relSizeAnchor xmlns:cdr="http://schemas.openxmlformats.org/drawingml/2006/chartDrawing">
    <cdr:from>
      <cdr:x>0.54725</cdr:x>
      <cdr:y>0.97075</cdr:y>
    </cdr:from>
    <cdr:to>
      <cdr:x>0.567</cdr:x>
      <cdr:y>0.99075</cdr:y>
    </cdr:to>
    <cdr:sp>
      <cdr:nvSpPr>
        <cdr:cNvPr id="6" name="TextBox 10"/>
        <cdr:cNvSpPr txBox="1">
          <a:spLocks noChangeArrowheads="1"/>
        </cdr:cNvSpPr>
      </cdr:nvSpPr>
      <cdr:spPr>
        <a:xfrm>
          <a:off x="3981450" y="98393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</a:t>
          </a:r>
        </a:p>
      </cdr:txBody>
    </cdr:sp>
  </cdr:relSizeAnchor>
  <cdr:relSizeAnchor xmlns:cdr="http://schemas.openxmlformats.org/drawingml/2006/chartDrawing">
    <cdr:from>
      <cdr:x>0.70175</cdr:x>
      <cdr:y>0.9715</cdr:y>
    </cdr:from>
    <cdr:to>
      <cdr:x>0.7215</cdr:x>
      <cdr:y>0.9915</cdr:y>
    </cdr:to>
    <cdr:sp>
      <cdr:nvSpPr>
        <cdr:cNvPr id="7" name="TextBox 11"/>
        <cdr:cNvSpPr txBox="1">
          <a:spLocks noChangeArrowheads="1"/>
        </cdr:cNvSpPr>
      </cdr:nvSpPr>
      <cdr:spPr>
        <a:xfrm>
          <a:off x="5105400" y="984885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</a:t>
          </a:r>
        </a:p>
      </cdr:txBody>
    </cdr:sp>
  </cdr:relSizeAnchor>
  <cdr:relSizeAnchor xmlns:cdr="http://schemas.openxmlformats.org/drawingml/2006/chartDrawing">
    <cdr:from>
      <cdr:x>0.84925</cdr:x>
      <cdr:y>0.97075</cdr:y>
    </cdr:from>
    <cdr:to>
      <cdr:x>0.869</cdr:x>
      <cdr:y>0.99075</cdr:y>
    </cdr:to>
    <cdr:sp>
      <cdr:nvSpPr>
        <cdr:cNvPr id="8" name="TextBox 12"/>
        <cdr:cNvSpPr txBox="1">
          <a:spLocks noChangeArrowheads="1"/>
        </cdr:cNvSpPr>
      </cdr:nvSpPr>
      <cdr:spPr>
        <a:xfrm>
          <a:off x="6181725" y="9839325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</a:t>
          </a:r>
        </a:p>
      </cdr:txBody>
    </cdr:sp>
  </cdr:relSizeAnchor>
  <cdr:relSizeAnchor xmlns:cdr="http://schemas.openxmlformats.org/drawingml/2006/chartDrawing">
    <cdr:from>
      <cdr:x>0.76925</cdr:x>
      <cdr:y>0.08825</cdr:y>
    </cdr:from>
    <cdr:to>
      <cdr:x>0.76925</cdr:x>
      <cdr:y>0.99925</cdr:y>
    </cdr:to>
    <cdr:sp>
      <cdr:nvSpPr>
        <cdr:cNvPr id="9" name="Line 22"/>
        <cdr:cNvSpPr>
          <a:spLocks/>
        </cdr:cNvSpPr>
      </cdr:nvSpPr>
      <cdr:spPr>
        <a:xfrm>
          <a:off x="5600700" y="885825"/>
          <a:ext cx="0" cy="923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0.08825</cdr:y>
    </cdr:from>
    <cdr:to>
      <cdr:x>0.471</cdr:x>
      <cdr:y>0.99925</cdr:y>
    </cdr:to>
    <cdr:sp>
      <cdr:nvSpPr>
        <cdr:cNvPr id="10" name="Line 27"/>
        <cdr:cNvSpPr>
          <a:spLocks/>
        </cdr:cNvSpPr>
      </cdr:nvSpPr>
      <cdr:spPr>
        <a:xfrm flipH="1">
          <a:off x="3429000" y="885825"/>
          <a:ext cx="0" cy="923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0.64875</cdr:x>
      <cdr:y>0.08825</cdr:y>
    </cdr:from>
    <cdr:to>
      <cdr:x>0.652</cdr:x>
      <cdr:y>0.99975</cdr:y>
    </cdr:to>
    <cdr:sp>
      <cdr:nvSpPr>
        <cdr:cNvPr id="11" name="Line 28"/>
        <cdr:cNvSpPr>
          <a:spLocks/>
        </cdr:cNvSpPr>
      </cdr:nvSpPr>
      <cdr:spPr>
        <a:xfrm>
          <a:off x="4724400" y="885825"/>
          <a:ext cx="19050" cy="924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86625" cy="1014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zoomScale="75" zoomScaleNormal="75" workbookViewId="0" topLeftCell="A1">
      <selection activeCell="Q4" sqref="Q4"/>
    </sheetView>
  </sheetViews>
  <sheetFormatPr defaultColWidth="9.00390625" defaultRowHeight="12.75"/>
  <cols>
    <col min="1" max="1" width="4.625" style="52" customWidth="1"/>
    <col min="2" max="2" width="23.625" style="92" customWidth="1"/>
    <col min="3" max="4" width="6.25390625" style="171" customWidth="1"/>
    <col min="5" max="5" width="7.25390625" style="172" customWidth="1"/>
    <col min="6" max="6" width="7.75390625" style="171" customWidth="1"/>
    <col min="7" max="14" width="3.75390625" style="92" customWidth="1"/>
    <col min="15" max="15" width="4.00390625" style="94" hidden="1" customWidth="1"/>
    <col min="16" max="16" width="3.375" style="127" hidden="1" customWidth="1"/>
    <col min="17" max="17" width="5.00390625" style="179" customWidth="1"/>
    <col min="18" max="18" width="2.625" style="136" hidden="1" customWidth="1"/>
    <col min="19" max="21" width="3.75390625" style="92" customWidth="1"/>
    <col min="22" max="22" width="3.75390625" style="114" customWidth="1"/>
    <col min="23" max="23" width="6.75390625" style="179" customWidth="1"/>
    <col min="24" max="24" width="6.75390625" style="93" customWidth="1"/>
    <col min="25" max="25" width="6.75390625" style="149" customWidth="1"/>
    <col min="26" max="26" width="6.75390625" style="150" customWidth="1"/>
    <col min="27" max="28" width="3.75390625" style="95" hidden="1" customWidth="1"/>
    <col min="29" max="29" width="7.75390625" style="86" customWidth="1"/>
    <col min="30" max="35" width="9.125" style="92" customWidth="1"/>
  </cols>
  <sheetData>
    <row r="1" spans="1:35" s="2" customFormat="1" ht="13.5" customHeight="1">
      <c r="A1" s="205"/>
      <c r="B1" s="207" t="s">
        <v>45</v>
      </c>
      <c r="C1" s="151" t="s">
        <v>0</v>
      </c>
      <c r="D1" s="209" t="s">
        <v>6</v>
      </c>
      <c r="E1" s="211" t="s">
        <v>1</v>
      </c>
      <c r="F1" s="213" t="s">
        <v>2</v>
      </c>
      <c r="G1" s="223"/>
      <c r="H1" s="225"/>
      <c r="I1" s="225"/>
      <c r="J1" s="225"/>
      <c r="K1" s="225"/>
      <c r="L1" s="225"/>
      <c r="M1" s="225"/>
      <c r="N1" s="183"/>
      <c r="O1" s="215" t="s">
        <v>13</v>
      </c>
      <c r="P1" s="216"/>
      <c r="Q1" s="216"/>
      <c r="R1" s="217"/>
      <c r="S1" s="185" t="s">
        <v>14</v>
      </c>
      <c r="T1" s="186"/>
      <c r="U1" s="186"/>
      <c r="V1" s="180"/>
      <c r="W1" s="193" t="s">
        <v>3</v>
      </c>
      <c r="X1" s="196" t="s">
        <v>11</v>
      </c>
      <c r="Y1" s="202" t="s">
        <v>4</v>
      </c>
      <c r="Z1" s="199" t="s">
        <v>5</v>
      </c>
      <c r="AA1" s="181" t="s">
        <v>10</v>
      </c>
      <c r="AB1" s="182"/>
      <c r="AC1" s="221" t="s">
        <v>12</v>
      </c>
      <c r="AD1" s="68"/>
      <c r="AE1" s="68"/>
      <c r="AF1" s="68"/>
      <c r="AG1" s="68"/>
      <c r="AH1" s="68"/>
      <c r="AI1" s="68"/>
    </row>
    <row r="2" spans="1:35" s="3" customFormat="1" ht="14.25" thickBot="1">
      <c r="A2" s="206"/>
      <c r="B2" s="208"/>
      <c r="C2" s="152" t="s">
        <v>9</v>
      </c>
      <c r="D2" s="210"/>
      <c r="E2" s="212"/>
      <c r="F2" s="214"/>
      <c r="G2" s="224"/>
      <c r="H2" s="226"/>
      <c r="I2" s="226"/>
      <c r="J2" s="226"/>
      <c r="K2" s="226"/>
      <c r="L2" s="226"/>
      <c r="M2" s="226"/>
      <c r="N2" s="184"/>
      <c r="O2" s="218"/>
      <c r="P2" s="219"/>
      <c r="Q2" s="219"/>
      <c r="R2" s="220"/>
      <c r="S2" s="187"/>
      <c r="T2" s="188"/>
      <c r="U2" s="188"/>
      <c r="V2" s="189"/>
      <c r="W2" s="194"/>
      <c r="X2" s="197"/>
      <c r="Y2" s="203"/>
      <c r="Z2" s="200"/>
      <c r="AA2" s="58" t="s">
        <v>8</v>
      </c>
      <c r="AB2" s="58" t="s">
        <v>7</v>
      </c>
      <c r="AC2" s="222"/>
      <c r="AD2" s="69"/>
      <c r="AE2" s="69"/>
      <c r="AF2" s="69"/>
      <c r="AG2" s="69"/>
      <c r="AH2" s="69"/>
      <c r="AI2" s="69"/>
    </row>
    <row r="3" spans="1:35" s="56" customFormat="1" ht="16.5" thickBot="1">
      <c r="A3" s="53"/>
      <c r="B3" s="70" t="s">
        <v>50</v>
      </c>
      <c r="C3" s="153">
        <v>10</v>
      </c>
      <c r="D3" s="153">
        <v>20</v>
      </c>
      <c r="E3" s="154">
        <v>20</v>
      </c>
      <c r="F3" s="153">
        <v>10</v>
      </c>
      <c r="G3" s="133"/>
      <c r="H3" s="54"/>
      <c r="I3" s="54"/>
      <c r="J3" s="54"/>
      <c r="K3" s="54"/>
      <c r="L3" s="54"/>
      <c r="M3" s="55"/>
      <c r="N3" s="134"/>
      <c r="O3" s="153">
        <v>20</v>
      </c>
      <c r="P3" s="153"/>
      <c r="Q3" s="153">
        <v>20</v>
      </c>
      <c r="R3" s="153"/>
      <c r="S3" s="190"/>
      <c r="T3" s="191"/>
      <c r="U3" s="191"/>
      <c r="V3" s="192"/>
      <c r="W3" s="195"/>
      <c r="X3" s="198"/>
      <c r="Y3" s="204"/>
      <c r="Z3" s="201"/>
      <c r="AA3" s="59"/>
      <c r="AB3" s="59"/>
      <c r="AC3" s="57"/>
      <c r="AD3" s="71"/>
      <c r="AE3" s="71"/>
      <c r="AF3" s="71"/>
      <c r="AG3" s="71"/>
      <c r="AH3" s="71"/>
      <c r="AI3" s="71"/>
    </row>
    <row r="4" spans="1:35" s="4" customFormat="1" ht="15.75">
      <c r="A4" s="46">
        <v>1</v>
      </c>
      <c r="B4" s="72" t="s">
        <v>15</v>
      </c>
      <c r="C4" s="155">
        <v>10</v>
      </c>
      <c r="D4" s="155">
        <v>16</v>
      </c>
      <c r="E4" s="156">
        <v>18</v>
      </c>
      <c r="F4" s="155">
        <v>6</v>
      </c>
      <c r="G4" s="5">
        <v>4</v>
      </c>
      <c r="H4" s="6">
        <v>5</v>
      </c>
      <c r="I4" s="6">
        <v>5</v>
      </c>
      <c r="J4" s="6">
        <v>5</v>
      </c>
      <c r="K4" s="6"/>
      <c r="L4" s="6"/>
      <c r="M4" s="6"/>
      <c r="N4" s="7"/>
      <c r="O4" s="34">
        <f>IF(ISERROR(AVERAGE(G4:N4)),0,AVERAGE(G4:N4)*4)</f>
        <v>19</v>
      </c>
      <c r="P4" s="121">
        <f>IF(G4&gt;4,2,IF(G4&gt;3,1,0))+IF(H4&gt;4,2,IF(H4&gt;3,1,0))+IF(I4&gt;4,2,IF(I4&gt;3,1,0))+IF(J4&gt;4,2,IF(J4&gt;3,1,0))+IF(K4&gt;4,2,IF(K4&gt;3,1,0))+IF(L4&gt;4,2,IF(L4&gt;3,1,0))+IF(M4&gt;4,2,IF(M4&gt;3,1,0))+IF(N4&gt;4,2,IF(N4&gt;3,1,0))-1</f>
        <v>6</v>
      </c>
      <c r="Q4" s="173">
        <f>O4+R4</f>
        <v>25</v>
      </c>
      <c r="R4" s="128">
        <f>IF(P4&gt;=0,P4,0)</f>
        <v>6</v>
      </c>
      <c r="S4" s="5"/>
      <c r="T4" s="6"/>
      <c r="U4" s="7"/>
      <c r="V4" s="115"/>
      <c r="W4" s="173">
        <f>C4+D4+E4+F4+Q4+S4+T4+U4+V4</f>
        <v>75</v>
      </c>
      <c r="X4" s="23">
        <v>80</v>
      </c>
      <c r="Y4" s="137">
        <f>W4/X4*100</f>
        <v>93.75</v>
      </c>
      <c r="Z4" s="138">
        <f>IF(Y4&gt;89.4,5,IF(Y4&gt;69.4,4,IF(Y4&gt;39.4,3,2)))</f>
        <v>5</v>
      </c>
      <c r="AA4" s="61"/>
      <c r="AB4" s="61"/>
      <c r="AC4" s="29"/>
      <c r="AD4" s="73"/>
      <c r="AE4" s="73"/>
      <c r="AF4" s="73"/>
      <c r="AG4" s="73"/>
      <c r="AH4" s="73"/>
      <c r="AI4" s="73"/>
    </row>
    <row r="5" spans="1:35" s="4" customFormat="1" ht="15.75">
      <c r="A5" s="47">
        <v>2</v>
      </c>
      <c r="B5" s="74" t="s">
        <v>16</v>
      </c>
      <c r="C5" s="157">
        <v>10</v>
      </c>
      <c r="D5" s="157">
        <v>14</v>
      </c>
      <c r="E5" s="158">
        <v>15</v>
      </c>
      <c r="F5" s="157">
        <v>6</v>
      </c>
      <c r="G5" s="8">
        <v>4</v>
      </c>
      <c r="H5" s="9"/>
      <c r="I5" s="9"/>
      <c r="J5" s="9"/>
      <c r="K5" s="9"/>
      <c r="L5" s="9"/>
      <c r="M5" s="9"/>
      <c r="N5" s="10"/>
      <c r="O5" s="35">
        <f aca="true" t="shared" si="0" ref="O5:O38">IF(ISERROR(AVERAGE(G5:N5)),0,AVERAGE(G5:N5)*4)</f>
        <v>16</v>
      </c>
      <c r="P5" s="122">
        <f aca="true" t="shared" si="1" ref="P5:P38">IF(G5&gt;4,2,IF(G5&gt;3,1,0))+IF(H5&gt;4,2,IF(H5&gt;3,1,0))+IF(I5&gt;4,2,IF(I5&gt;3,1,0))+IF(J5&gt;4,2,IF(J5&gt;3,1,0))+IF(K5&gt;4,2,IF(K5&gt;3,1,0))+IF(L5&gt;4,2,IF(L5&gt;3,1,0))+IF(M5&gt;4,2,IF(M5&gt;3,1,0))+IF(N5&gt;4,2,IF(N5&gt;3,1,0))-1</f>
        <v>0</v>
      </c>
      <c r="Q5" s="174">
        <f aca="true" t="shared" si="2" ref="Q5:Q38">O5+R5</f>
        <v>16</v>
      </c>
      <c r="R5" s="129">
        <f aca="true" t="shared" si="3" ref="R5:R38">IF(P5&gt;=0,P5,0)</f>
        <v>0</v>
      </c>
      <c r="S5" s="8"/>
      <c r="T5" s="9"/>
      <c r="U5" s="10"/>
      <c r="V5" s="116"/>
      <c r="W5" s="174">
        <f aca="true" t="shared" si="4" ref="W5:W38">C5+D5+E5+F5+Q5+S5+T5+U5+V5</f>
        <v>61</v>
      </c>
      <c r="X5" s="24">
        <v>80</v>
      </c>
      <c r="Y5" s="139">
        <f aca="true" t="shared" si="5" ref="Y5:Y38">W5/X5*100</f>
        <v>76.25</v>
      </c>
      <c r="Z5" s="138">
        <f aca="true" t="shared" si="6" ref="Z5:Z38">IF(Y5&gt;89.4,5,IF(Y5&gt;69.4,4,IF(Y5&gt;39.4,3,2)))</f>
        <v>4</v>
      </c>
      <c r="AA5" s="62"/>
      <c r="AB5" s="62"/>
      <c r="AC5" s="30"/>
      <c r="AD5" s="73"/>
      <c r="AE5" s="73"/>
      <c r="AF5" s="73"/>
      <c r="AG5" s="73"/>
      <c r="AH5" s="73"/>
      <c r="AI5" s="73"/>
    </row>
    <row r="6" spans="1:35" s="4" customFormat="1" ht="15.75">
      <c r="A6" s="47">
        <v>3</v>
      </c>
      <c r="B6" s="74" t="s">
        <v>17</v>
      </c>
      <c r="C6" s="157">
        <v>7</v>
      </c>
      <c r="D6" s="157">
        <v>15</v>
      </c>
      <c r="E6" s="158">
        <v>17</v>
      </c>
      <c r="F6" s="157">
        <v>10</v>
      </c>
      <c r="G6" s="8">
        <v>5</v>
      </c>
      <c r="H6" s="9"/>
      <c r="I6" s="9"/>
      <c r="J6" s="9"/>
      <c r="K6" s="9"/>
      <c r="L6" s="9"/>
      <c r="M6" s="9"/>
      <c r="N6" s="10"/>
      <c r="O6" s="35">
        <f t="shared" si="0"/>
        <v>20</v>
      </c>
      <c r="P6" s="122">
        <f t="shared" si="1"/>
        <v>1</v>
      </c>
      <c r="Q6" s="174">
        <f t="shared" si="2"/>
        <v>21</v>
      </c>
      <c r="R6" s="129">
        <f t="shared" si="3"/>
        <v>1</v>
      </c>
      <c r="S6" s="8"/>
      <c r="T6" s="9"/>
      <c r="U6" s="10"/>
      <c r="V6" s="116"/>
      <c r="W6" s="174">
        <f t="shared" si="4"/>
        <v>70</v>
      </c>
      <c r="X6" s="24">
        <v>80</v>
      </c>
      <c r="Y6" s="139">
        <f t="shared" si="5"/>
        <v>87.5</v>
      </c>
      <c r="Z6" s="138">
        <f t="shared" si="6"/>
        <v>4</v>
      </c>
      <c r="AA6" s="62"/>
      <c r="AB6" s="62"/>
      <c r="AC6" s="30"/>
      <c r="AD6" s="73"/>
      <c r="AE6" s="73"/>
      <c r="AF6" s="73"/>
      <c r="AG6" s="73"/>
      <c r="AH6" s="73"/>
      <c r="AI6" s="73"/>
    </row>
    <row r="7" spans="1:35" s="4" customFormat="1" ht="15.75">
      <c r="A7" s="50">
        <v>4</v>
      </c>
      <c r="B7" s="75" t="s">
        <v>18</v>
      </c>
      <c r="C7" s="159">
        <v>10</v>
      </c>
      <c r="D7" s="159">
        <v>16</v>
      </c>
      <c r="E7" s="160">
        <v>18</v>
      </c>
      <c r="F7" s="159">
        <v>10</v>
      </c>
      <c r="G7" s="11">
        <v>4</v>
      </c>
      <c r="H7" s="12">
        <v>5</v>
      </c>
      <c r="I7" s="12"/>
      <c r="J7" s="12"/>
      <c r="K7" s="12"/>
      <c r="L7" s="12"/>
      <c r="M7" s="12"/>
      <c r="N7" s="13"/>
      <c r="O7" s="36">
        <f t="shared" si="0"/>
        <v>18</v>
      </c>
      <c r="P7" s="123">
        <f t="shared" si="1"/>
        <v>2</v>
      </c>
      <c r="Q7" s="175">
        <f t="shared" si="2"/>
        <v>20</v>
      </c>
      <c r="R7" s="130">
        <f t="shared" si="3"/>
        <v>2</v>
      </c>
      <c r="S7" s="11"/>
      <c r="T7" s="12"/>
      <c r="U7" s="13"/>
      <c r="V7" s="117"/>
      <c r="W7" s="175">
        <f t="shared" si="4"/>
        <v>74</v>
      </c>
      <c r="X7" s="25">
        <v>80</v>
      </c>
      <c r="Y7" s="140">
        <f t="shared" si="5"/>
        <v>92.5</v>
      </c>
      <c r="Z7" s="141">
        <f t="shared" si="6"/>
        <v>5</v>
      </c>
      <c r="AA7" s="63"/>
      <c r="AB7" s="63"/>
      <c r="AC7" s="31"/>
      <c r="AD7" s="73"/>
      <c r="AE7" s="99"/>
      <c r="AF7" s="73"/>
      <c r="AG7" s="73"/>
      <c r="AH7" s="73"/>
      <c r="AI7" s="73"/>
    </row>
    <row r="8" spans="1:35" s="1" customFormat="1" ht="16.5" thickBot="1">
      <c r="A8" s="48">
        <v>5</v>
      </c>
      <c r="B8" s="76" t="s">
        <v>19</v>
      </c>
      <c r="C8" s="161">
        <v>7</v>
      </c>
      <c r="D8" s="161">
        <v>9</v>
      </c>
      <c r="E8" s="162">
        <v>14</v>
      </c>
      <c r="F8" s="161">
        <v>10</v>
      </c>
      <c r="G8" s="17">
        <v>4</v>
      </c>
      <c r="H8" s="18"/>
      <c r="I8" s="18"/>
      <c r="J8" s="18"/>
      <c r="K8" s="18"/>
      <c r="L8" s="18"/>
      <c r="M8" s="18"/>
      <c r="N8" s="19"/>
      <c r="O8" s="38">
        <f t="shared" si="0"/>
        <v>16</v>
      </c>
      <c r="P8" s="124">
        <f t="shared" si="1"/>
        <v>0</v>
      </c>
      <c r="Q8" s="176">
        <f t="shared" si="2"/>
        <v>16</v>
      </c>
      <c r="R8" s="131">
        <f t="shared" si="3"/>
        <v>0</v>
      </c>
      <c r="S8" s="17">
        <v>5</v>
      </c>
      <c r="T8" s="18"/>
      <c r="U8" s="19"/>
      <c r="V8" s="118"/>
      <c r="W8" s="176">
        <f t="shared" si="4"/>
        <v>61</v>
      </c>
      <c r="X8" s="27">
        <v>80</v>
      </c>
      <c r="Y8" s="142">
        <f t="shared" si="5"/>
        <v>76.25</v>
      </c>
      <c r="Z8" s="143">
        <f t="shared" si="6"/>
        <v>4</v>
      </c>
      <c r="AA8" s="64"/>
      <c r="AB8" s="64"/>
      <c r="AC8" s="32"/>
      <c r="AD8" s="77"/>
      <c r="AE8" s="77"/>
      <c r="AF8" s="77"/>
      <c r="AG8" s="77"/>
      <c r="AH8" s="77"/>
      <c r="AI8" s="77"/>
    </row>
    <row r="9" spans="1:35" s="4" customFormat="1" ht="15.75">
      <c r="A9" s="60">
        <v>6</v>
      </c>
      <c r="B9" s="74" t="s">
        <v>20</v>
      </c>
      <c r="C9" s="163">
        <v>10</v>
      </c>
      <c r="D9" s="163">
        <v>19</v>
      </c>
      <c r="E9" s="164">
        <v>20</v>
      </c>
      <c r="F9" s="163">
        <v>10</v>
      </c>
      <c r="G9" s="20">
        <v>5</v>
      </c>
      <c r="H9" s="21">
        <v>5</v>
      </c>
      <c r="I9" s="21"/>
      <c r="J9" s="21"/>
      <c r="K9" s="21"/>
      <c r="L9" s="21"/>
      <c r="M9" s="21"/>
      <c r="N9" s="22"/>
      <c r="O9" s="39">
        <f t="shared" si="0"/>
        <v>20</v>
      </c>
      <c r="P9" s="125">
        <f t="shared" si="1"/>
        <v>3</v>
      </c>
      <c r="Q9" s="177">
        <f t="shared" si="2"/>
        <v>23</v>
      </c>
      <c r="R9" s="135">
        <f t="shared" si="3"/>
        <v>3</v>
      </c>
      <c r="S9" s="20"/>
      <c r="T9" s="21"/>
      <c r="U9" s="22"/>
      <c r="V9" s="119"/>
      <c r="W9" s="177">
        <f t="shared" si="4"/>
        <v>82</v>
      </c>
      <c r="X9" s="28">
        <v>80</v>
      </c>
      <c r="Y9" s="144">
        <f t="shared" si="5"/>
        <v>102.49999999999999</v>
      </c>
      <c r="Z9" s="141">
        <f t="shared" si="6"/>
        <v>5</v>
      </c>
      <c r="AA9" s="65"/>
      <c r="AB9" s="65"/>
      <c r="AC9" s="29"/>
      <c r="AD9" s="73"/>
      <c r="AE9" s="73"/>
      <c r="AF9" s="73"/>
      <c r="AG9" s="73"/>
      <c r="AH9" s="73"/>
      <c r="AI9" s="73"/>
    </row>
    <row r="10" spans="1:35" s="41" customFormat="1" ht="15.75">
      <c r="A10" s="47">
        <v>7</v>
      </c>
      <c r="B10" s="74" t="s">
        <v>21</v>
      </c>
      <c r="C10" s="157">
        <v>10</v>
      </c>
      <c r="D10" s="157">
        <v>16</v>
      </c>
      <c r="E10" s="158">
        <v>20</v>
      </c>
      <c r="F10" s="157">
        <v>10</v>
      </c>
      <c r="G10" s="8">
        <v>5</v>
      </c>
      <c r="H10" s="9">
        <v>5</v>
      </c>
      <c r="I10" s="9"/>
      <c r="J10" s="9"/>
      <c r="K10" s="9"/>
      <c r="L10" s="9"/>
      <c r="M10" s="9"/>
      <c r="N10" s="10"/>
      <c r="O10" s="35">
        <f t="shared" si="0"/>
        <v>20</v>
      </c>
      <c r="P10" s="122">
        <f t="shared" si="1"/>
        <v>3</v>
      </c>
      <c r="Q10" s="174">
        <f t="shared" si="2"/>
        <v>23</v>
      </c>
      <c r="R10" s="129">
        <f t="shared" si="3"/>
        <v>3</v>
      </c>
      <c r="S10" s="8"/>
      <c r="T10" s="9"/>
      <c r="U10" s="10"/>
      <c r="V10" s="116"/>
      <c r="W10" s="174">
        <f t="shared" si="4"/>
        <v>79</v>
      </c>
      <c r="X10" s="24">
        <v>80</v>
      </c>
      <c r="Y10" s="139">
        <f t="shared" si="5"/>
        <v>98.75</v>
      </c>
      <c r="Z10" s="145">
        <f t="shared" si="6"/>
        <v>5</v>
      </c>
      <c r="AA10" s="62"/>
      <c r="AB10" s="62"/>
      <c r="AC10" s="30"/>
      <c r="AD10" s="78"/>
      <c r="AE10" s="67"/>
      <c r="AF10" s="67"/>
      <c r="AG10" s="67"/>
      <c r="AH10" s="67"/>
      <c r="AI10" s="67"/>
    </row>
    <row r="11" spans="1:35" s="41" customFormat="1" ht="15.75">
      <c r="A11" s="47">
        <v>8</v>
      </c>
      <c r="B11" s="74" t="s">
        <v>22</v>
      </c>
      <c r="C11" s="157">
        <v>10</v>
      </c>
      <c r="D11" s="157">
        <v>17</v>
      </c>
      <c r="E11" s="158">
        <v>19</v>
      </c>
      <c r="F11" s="157">
        <v>10</v>
      </c>
      <c r="G11" s="8">
        <v>5</v>
      </c>
      <c r="H11" s="9">
        <v>5</v>
      </c>
      <c r="I11" s="9">
        <v>5</v>
      </c>
      <c r="J11" s="9"/>
      <c r="K11" s="9"/>
      <c r="L11" s="9"/>
      <c r="M11" s="9"/>
      <c r="N11" s="10"/>
      <c r="O11" s="35">
        <f t="shared" si="0"/>
        <v>20</v>
      </c>
      <c r="P11" s="122">
        <f t="shared" si="1"/>
        <v>5</v>
      </c>
      <c r="Q11" s="174">
        <f t="shared" si="2"/>
        <v>25</v>
      </c>
      <c r="R11" s="129">
        <f t="shared" si="3"/>
        <v>5</v>
      </c>
      <c r="S11" s="8"/>
      <c r="T11" s="9"/>
      <c r="U11" s="10"/>
      <c r="V11" s="116"/>
      <c r="W11" s="174">
        <f t="shared" si="4"/>
        <v>81</v>
      </c>
      <c r="X11" s="24">
        <v>80</v>
      </c>
      <c r="Y11" s="139">
        <f t="shared" si="5"/>
        <v>101.25</v>
      </c>
      <c r="Z11" s="145">
        <f t="shared" si="6"/>
        <v>5</v>
      </c>
      <c r="AA11" s="62"/>
      <c r="AB11" s="62"/>
      <c r="AC11" s="30"/>
      <c r="AD11" s="78"/>
      <c r="AE11" s="67"/>
      <c r="AF11" s="67"/>
      <c r="AG11" s="67"/>
      <c r="AH11" s="67"/>
      <c r="AI11" s="67"/>
    </row>
    <row r="12" spans="1:35" s="41" customFormat="1" ht="15.75">
      <c r="A12" s="47">
        <v>9</v>
      </c>
      <c r="B12" s="74" t="s">
        <v>23</v>
      </c>
      <c r="C12" s="157">
        <v>10</v>
      </c>
      <c r="D12" s="157">
        <v>11</v>
      </c>
      <c r="E12" s="158">
        <v>17</v>
      </c>
      <c r="F12" s="157">
        <v>9</v>
      </c>
      <c r="G12" s="8">
        <v>5</v>
      </c>
      <c r="H12" s="9"/>
      <c r="I12" s="9"/>
      <c r="J12" s="9"/>
      <c r="K12" s="9"/>
      <c r="L12" s="9"/>
      <c r="M12" s="9"/>
      <c r="N12" s="10"/>
      <c r="O12" s="35">
        <f t="shared" si="0"/>
        <v>20</v>
      </c>
      <c r="P12" s="122">
        <f t="shared" si="1"/>
        <v>1</v>
      </c>
      <c r="Q12" s="174">
        <f t="shared" si="2"/>
        <v>21</v>
      </c>
      <c r="R12" s="129">
        <f t="shared" si="3"/>
        <v>1</v>
      </c>
      <c r="S12" s="8">
        <v>1</v>
      </c>
      <c r="T12" s="9"/>
      <c r="U12" s="10"/>
      <c r="V12" s="116"/>
      <c r="W12" s="174">
        <f t="shared" si="4"/>
        <v>69</v>
      </c>
      <c r="X12" s="24">
        <v>80</v>
      </c>
      <c r="Y12" s="139">
        <f t="shared" si="5"/>
        <v>86.25</v>
      </c>
      <c r="Z12" s="145">
        <f t="shared" si="6"/>
        <v>4</v>
      </c>
      <c r="AA12" s="62"/>
      <c r="AB12" s="62"/>
      <c r="AC12" s="30"/>
      <c r="AD12" s="78"/>
      <c r="AE12" s="67"/>
      <c r="AF12" s="67"/>
      <c r="AG12" s="67"/>
      <c r="AH12" s="67"/>
      <c r="AI12" s="67"/>
    </row>
    <row r="13" spans="1:35" s="43" customFormat="1" ht="16.5" thickBot="1">
      <c r="A13" s="48">
        <v>10</v>
      </c>
      <c r="B13" s="76" t="s">
        <v>24</v>
      </c>
      <c r="C13" s="161">
        <v>10</v>
      </c>
      <c r="D13" s="161">
        <v>16</v>
      </c>
      <c r="E13" s="162">
        <v>16</v>
      </c>
      <c r="F13" s="161">
        <v>10</v>
      </c>
      <c r="G13" s="17">
        <v>5</v>
      </c>
      <c r="H13" s="18">
        <v>5</v>
      </c>
      <c r="I13" s="18"/>
      <c r="J13" s="18"/>
      <c r="K13" s="18"/>
      <c r="L13" s="18"/>
      <c r="M13" s="18"/>
      <c r="N13" s="19"/>
      <c r="O13" s="38">
        <f t="shared" si="0"/>
        <v>20</v>
      </c>
      <c r="P13" s="124">
        <f t="shared" si="1"/>
        <v>3</v>
      </c>
      <c r="Q13" s="176">
        <f t="shared" si="2"/>
        <v>23</v>
      </c>
      <c r="R13" s="131">
        <f t="shared" si="3"/>
        <v>3</v>
      </c>
      <c r="S13" s="17"/>
      <c r="T13" s="18"/>
      <c r="U13" s="19"/>
      <c r="V13" s="118"/>
      <c r="W13" s="176">
        <f t="shared" si="4"/>
        <v>75</v>
      </c>
      <c r="X13" s="27">
        <v>80</v>
      </c>
      <c r="Y13" s="142">
        <f t="shared" si="5"/>
        <v>93.75</v>
      </c>
      <c r="Z13" s="143">
        <f t="shared" si="6"/>
        <v>5</v>
      </c>
      <c r="AA13" s="64"/>
      <c r="AB13" s="64"/>
      <c r="AC13" s="32"/>
      <c r="AD13" s="79"/>
      <c r="AE13" s="80"/>
      <c r="AF13" s="80"/>
      <c r="AG13" s="80"/>
      <c r="AH13" s="80"/>
      <c r="AI13" s="80"/>
    </row>
    <row r="14" spans="1:35" s="42" customFormat="1" ht="15.75">
      <c r="A14" s="49">
        <v>11</v>
      </c>
      <c r="B14" s="74" t="s">
        <v>25</v>
      </c>
      <c r="C14" s="155">
        <v>10</v>
      </c>
      <c r="D14" s="155">
        <v>16</v>
      </c>
      <c r="E14" s="156">
        <v>18</v>
      </c>
      <c r="F14" s="155">
        <v>10</v>
      </c>
      <c r="G14" s="5">
        <v>5</v>
      </c>
      <c r="H14" s="6">
        <v>5</v>
      </c>
      <c r="I14" s="6"/>
      <c r="J14" s="6"/>
      <c r="K14" s="6"/>
      <c r="L14" s="6"/>
      <c r="M14" s="6"/>
      <c r="N14" s="7"/>
      <c r="O14" s="34">
        <f t="shared" si="0"/>
        <v>20</v>
      </c>
      <c r="P14" s="121">
        <f t="shared" si="1"/>
        <v>3</v>
      </c>
      <c r="Q14" s="173">
        <f t="shared" si="2"/>
        <v>23</v>
      </c>
      <c r="R14" s="128">
        <f t="shared" si="3"/>
        <v>3</v>
      </c>
      <c r="S14" s="5"/>
      <c r="T14" s="6"/>
      <c r="U14" s="7"/>
      <c r="V14" s="120"/>
      <c r="W14" s="173">
        <f t="shared" si="4"/>
        <v>77</v>
      </c>
      <c r="X14" s="23">
        <v>80</v>
      </c>
      <c r="Y14" s="137">
        <f t="shared" si="5"/>
        <v>96.25</v>
      </c>
      <c r="Z14" s="138">
        <f t="shared" si="6"/>
        <v>5</v>
      </c>
      <c r="AA14" s="61"/>
      <c r="AB14" s="61"/>
      <c r="AC14" s="29"/>
      <c r="AD14" s="81"/>
      <c r="AE14" s="66"/>
      <c r="AF14" s="66"/>
      <c r="AG14" s="66"/>
      <c r="AH14" s="66"/>
      <c r="AI14" s="66"/>
    </row>
    <row r="15" spans="1:35" s="41" customFormat="1" ht="15.75">
      <c r="A15" s="47">
        <v>12</v>
      </c>
      <c r="B15" s="74" t="s">
        <v>26</v>
      </c>
      <c r="C15" s="157">
        <v>7</v>
      </c>
      <c r="D15" s="157">
        <v>15</v>
      </c>
      <c r="E15" s="158">
        <v>18</v>
      </c>
      <c r="F15" s="157">
        <v>10</v>
      </c>
      <c r="G15" s="8">
        <v>5</v>
      </c>
      <c r="H15" s="9">
        <v>5</v>
      </c>
      <c r="I15" s="9"/>
      <c r="J15" s="9"/>
      <c r="K15" s="9"/>
      <c r="L15" s="9"/>
      <c r="M15" s="9"/>
      <c r="N15" s="10"/>
      <c r="O15" s="35">
        <f t="shared" si="0"/>
        <v>20</v>
      </c>
      <c r="P15" s="122">
        <f t="shared" si="1"/>
        <v>3</v>
      </c>
      <c r="Q15" s="174">
        <f t="shared" si="2"/>
        <v>23</v>
      </c>
      <c r="R15" s="129">
        <f t="shared" si="3"/>
        <v>3</v>
      </c>
      <c r="S15" s="8"/>
      <c r="T15" s="9"/>
      <c r="U15" s="10"/>
      <c r="V15" s="116"/>
      <c r="W15" s="174">
        <f t="shared" si="4"/>
        <v>73</v>
      </c>
      <c r="X15" s="24">
        <v>80</v>
      </c>
      <c r="Y15" s="139">
        <f t="shared" si="5"/>
        <v>91.25</v>
      </c>
      <c r="Z15" s="145">
        <f t="shared" si="6"/>
        <v>5</v>
      </c>
      <c r="AA15" s="62"/>
      <c r="AB15" s="62"/>
      <c r="AC15" s="30"/>
      <c r="AD15" s="78"/>
      <c r="AE15" s="67"/>
      <c r="AF15" s="67"/>
      <c r="AG15" s="67"/>
      <c r="AH15" s="67"/>
      <c r="AI15" s="67"/>
    </row>
    <row r="16" spans="1:35" s="41" customFormat="1" ht="15.75">
      <c r="A16" s="47">
        <v>13</v>
      </c>
      <c r="B16" s="74" t="s">
        <v>27</v>
      </c>
      <c r="C16" s="157">
        <v>9</v>
      </c>
      <c r="D16" s="157">
        <v>13</v>
      </c>
      <c r="E16" s="158">
        <v>17</v>
      </c>
      <c r="F16" s="157">
        <v>10</v>
      </c>
      <c r="G16" s="8">
        <v>5</v>
      </c>
      <c r="H16" s="9"/>
      <c r="I16" s="9"/>
      <c r="J16" s="9"/>
      <c r="K16" s="9"/>
      <c r="L16" s="9"/>
      <c r="M16" s="9"/>
      <c r="N16" s="10"/>
      <c r="O16" s="35">
        <f t="shared" si="0"/>
        <v>20</v>
      </c>
      <c r="P16" s="122">
        <f t="shared" si="1"/>
        <v>1</v>
      </c>
      <c r="Q16" s="174">
        <f t="shared" si="2"/>
        <v>21</v>
      </c>
      <c r="R16" s="129">
        <f t="shared" si="3"/>
        <v>1</v>
      </c>
      <c r="S16" s="8"/>
      <c r="T16" s="9"/>
      <c r="U16" s="10"/>
      <c r="V16" s="116"/>
      <c r="W16" s="174">
        <f t="shared" si="4"/>
        <v>70</v>
      </c>
      <c r="X16" s="24">
        <v>80</v>
      </c>
      <c r="Y16" s="139">
        <f t="shared" si="5"/>
        <v>87.5</v>
      </c>
      <c r="Z16" s="145">
        <f t="shared" si="6"/>
        <v>4</v>
      </c>
      <c r="AA16" s="62"/>
      <c r="AB16" s="62"/>
      <c r="AC16" s="30"/>
      <c r="AD16" s="78"/>
      <c r="AE16" s="67"/>
      <c r="AF16" s="67"/>
      <c r="AG16" s="67"/>
      <c r="AH16" s="67"/>
      <c r="AI16" s="67"/>
    </row>
    <row r="17" spans="1:35" s="41" customFormat="1" ht="15.75">
      <c r="A17" s="47">
        <v>14</v>
      </c>
      <c r="B17" s="74" t="s">
        <v>28</v>
      </c>
      <c r="C17" s="157">
        <v>10</v>
      </c>
      <c r="D17" s="157">
        <v>20</v>
      </c>
      <c r="E17" s="158">
        <v>18</v>
      </c>
      <c r="F17" s="157">
        <v>10</v>
      </c>
      <c r="G17" s="8">
        <v>5</v>
      </c>
      <c r="H17" s="9">
        <v>5</v>
      </c>
      <c r="I17" s="9"/>
      <c r="J17" s="9"/>
      <c r="K17" s="9"/>
      <c r="L17" s="9"/>
      <c r="M17" s="9"/>
      <c r="N17" s="10"/>
      <c r="O17" s="35">
        <f t="shared" si="0"/>
        <v>20</v>
      </c>
      <c r="P17" s="122">
        <f t="shared" si="1"/>
        <v>3</v>
      </c>
      <c r="Q17" s="174">
        <f t="shared" si="2"/>
        <v>23</v>
      </c>
      <c r="R17" s="129">
        <f t="shared" si="3"/>
        <v>3</v>
      </c>
      <c r="S17" s="8"/>
      <c r="T17" s="9"/>
      <c r="U17" s="10"/>
      <c r="V17" s="116"/>
      <c r="W17" s="174">
        <f t="shared" si="4"/>
        <v>81</v>
      </c>
      <c r="X17" s="24">
        <v>80</v>
      </c>
      <c r="Y17" s="139">
        <f t="shared" si="5"/>
        <v>101.25</v>
      </c>
      <c r="Z17" s="145">
        <f t="shared" si="6"/>
        <v>5</v>
      </c>
      <c r="AA17" s="62"/>
      <c r="AB17" s="62"/>
      <c r="AC17" s="30"/>
      <c r="AD17" s="78"/>
      <c r="AE17" s="67"/>
      <c r="AF17" s="67"/>
      <c r="AG17" s="67"/>
      <c r="AH17" s="67"/>
      <c r="AI17" s="67"/>
    </row>
    <row r="18" spans="1:35" s="43" customFormat="1" ht="16.5" thickBot="1">
      <c r="A18" s="48">
        <v>15</v>
      </c>
      <c r="B18" s="76" t="s">
        <v>29</v>
      </c>
      <c r="C18" s="161">
        <v>9</v>
      </c>
      <c r="D18" s="161">
        <v>18</v>
      </c>
      <c r="E18" s="162">
        <v>13</v>
      </c>
      <c r="F18" s="161">
        <v>10</v>
      </c>
      <c r="G18" s="17">
        <v>3</v>
      </c>
      <c r="H18" s="18">
        <v>4</v>
      </c>
      <c r="I18" s="18"/>
      <c r="J18" s="18"/>
      <c r="K18" s="18"/>
      <c r="L18" s="18"/>
      <c r="M18" s="18"/>
      <c r="N18" s="19"/>
      <c r="O18" s="38">
        <f t="shared" si="0"/>
        <v>14</v>
      </c>
      <c r="P18" s="124">
        <f t="shared" si="1"/>
        <v>0</v>
      </c>
      <c r="Q18" s="176">
        <f t="shared" si="2"/>
        <v>14</v>
      </c>
      <c r="R18" s="131">
        <f t="shared" si="3"/>
        <v>0</v>
      </c>
      <c r="S18" s="17"/>
      <c r="T18" s="18"/>
      <c r="U18" s="19"/>
      <c r="V18" s="118"/>
      <c r="W18" s="176">
        <f t="shared" si="4"/>
        <v>64</v>
      </c>
      <c r="X18" s="27">
        <v>80</v>
      </c>
      <c r="Y18" s="142">
        <f t="shared" si="5"/>
        <v>80</v>
      </c>
      <c r="Z18" s="143">
        <f t="shared" si="6"/>
        <v>4</v>
      </c>
      <c r="AA18" s="64"/>
      <c r="AB18" s="64"/>
      <c r="AC18" s="32"/>
      <c r="AD18" s="79"/>
      <c r="AE18" s="80"/>
      <c r="AF18" s="80"/>
      <c r="AG18" s="80"/>
      <c r="AH18" s="80"/>
      <c r="AI18" s="80"/>
    </row>
    <row r="19" spans="1:35" s="42" customFormat="1" ht="15.75">
      <c r="A19" s="49">
        <v>16</v>
      </c>
      <c r="B19" s="74" t="s">
        <v>30</v>
      </c>
      <c r="C19" s="155">
        <v>7</v>
      </c>
      <c r="D19" s="165">
        <v>10</v>
      </c>
      <c r="E19" s="156">
        <v>10</v>
      </c>
      <c r="F19" s="155">
        <v>7</v>
      </c>
      <c r="G19" s="5">
        <v>0</v>
      </c>
      <c r="H19" s="6">
        <v>0</v>
      </c>
      <c r="I19" s="6">
        <v>3</v>
      </c>
      <c r="J19" s="6"/>
      <c r="K19" s="6"/>
      <c r="L19" s="6"/>
      <c r="M19" s="6"/>
      <c r="N19" s="7"/>
      <c r="O19" s="34">
        <f t="shared" si="0"/>
        <v>4</v>
      </c>
      <c r="P19" s="121">
        <f t="shared" si="1"/>
        <v>-1</v>
      </c>
      <c r="Q19" s="173">
        <f t="shared" si="2"/>
        <v>4</v>
      </c>
      <c r="R19" s="128">
        <f t="shared" si="3"/>
        <v>0</v>
      </c>
      <c r="S19" s="5">
        <v>-1</v>
      </c>
      <c r="T19" s="6">
        <v>-1</v>
      </c>
      <c r="U19" s="7"/>
      <c r="V19" s="120"/>
      <c r="W19" s="173">
        <f t="shared" si="4"/>
        <v>36</v>
      </c>
      <c r="X19" s="23">
        <v>80</v>
      </c>
      <c r="Y19" s="137">
        <f t="shared" si="5"/>
        <v>45</v>
      </c>
      <c r="Z19" s="138">
        <f t="shared" si="6"/>
        <v>3</v>
      </c>
      <c r="AA19" s="61"/>
      <c r="AB19" s="61"/>
      <c r="AC19" s="29"/>
      <c r="AD19" s="81"/>
      <c r="AE19" s="66"/>
      <c r="AF19" s="66"/>
      <c r="AG19" s="66"/>
      <c r="AH19" s="66"/>
      <c r="AI19" s="66"/>
    </row>
    <row r="20" spans="1:35" s="41" customFormat="1" ht="15.75">
      <c r="A20" s="47">
        <v>17</v>
      </c>
      <c r="B20" s="74" t="s">
        <v>31</v>
      </c>
      <c r="C20" s="157">
        <v>5</v>
      </c>
      <c r="D20" s="155">
        <v>14</v>
      </c>
      <c r="E20" s="158">
        <v>12</v>
      </c>
      <c r="F20" s="157">
        <v>10</v>
      </c>
      <c r="G20" s="8">
        <v>4</v>
      </c>
      <c r="H20" s="9"/>
      <c r="I20" s="9"/>
      <c r="J20" s="9"/>
      <c r="K20" s="9"/>
      <c r="L20" s="9"/>
      <c r="M20" s="9"/>
      <c r="N20" s="10"/>
      <c r="O20" s="35">
        <f t="shared" si="0"/>
        <v>16</v>
      </c>
      <c r="P20" s="122">
        <f t="shared" si="1"/>
        <v>0</v>
      </c>
      <c r="Q20" s="174">
        <f t="shared" si="2"/>
        <v>16</v>
      </c>
      <c r="R20" s="129">
        <f t="shared" si="3"/>
        <v>0</v>
      </c>
      <c r="S20" s="8"/>
      <c r="T20" s="9"/>
      <c r="U20" s="10"/>
      <c r="V20" s="116"/>
      <c r="W20" s="174">
        <f t="shared" si="4"/>
        <v>57</v>
      </c>
      <c r="X20" s="24">
        <v>80</v>
      </c>
      <c r="Y20" s="139">
        <f t="shared" si="5"/>
        <v>71.25</v>
      </c>
      <c r="Z20" s="145">
        <f t="shared" si="6"/>
        <v>4</v>
      </c>
      <c r="AA20" s="62"/>
      <c r="AB20" s="62"/>
      <c r="AC20" s="30"/>
      <c r="AD20" s="78">
        <f>IF(AC20&gt;89.4,5,IF(AC20&gt;69.4,4,IF(AC20&gt;49.4,3,2)))</f>
        <v>2</v>
      </c>
      <c r="AE20" s="67"/>
      <c r="AF20" s="67"/>
      <c r="AG20" s="67"/>
      <c r="AH20" s="67"/>
      <c r="AI20" s="67"/>
    </row>
    <row r="21" spans="1:35" s="41" customFormat="1" ht="15.75">
      <c r="A21" s="47">
        <v>18</v>
      </c>
      <c r="B21" s="74" t="s">
        <v>32</v>
      </c>
      <c r="C21" s="157"/>
      <c r="D21" s="155">
        <v>12</v>
      </c>
      <c r="E21" s="158">
        <v>10</v>
      </c>
      <c r="F21" s="157">
        <v>10</v>
      </c>
      <c r="G21" s="8">
        <v>0</v>
      </c>
      <c r="H21" s="9">
        <v>4</v>
      </c>
      <c r="I21" s="9"/>
      <c r="J21" s="9"/>
      <c r="K21" s="9"/>
      <c r="L21" s="9"/>
      <c r="M21" s="9"/>
      <c r="N21" s="10"/>
      <c r="O21" s="35">
        <f t="shared" si="0"/>
        <v>8</v>
      </c>
      <c r="P21" s="122">
        <f t="shared" si="1"/>
        <v>0</v>
      </c>
      <c r="Q21" s="174">
        <f t="shared" si="2"/>
        <v>8</v>
      </c>
      <c r="R21" s="129">
        <f t="shared" si="3"/>
        <v>0</v>
      </c>
      <c r="S21" s="8"/>
      <c r="T21" s="9"/>
      <c r="U21" s="10"/>
      <c r="V21" s="116"/>
      <c r="W21" s="174">
        <f t="shared" si="4"/>
        <v>40</v>
      </c>
      <c r="X21" s="24">
        <v>80</v>
      </c>
      <c r="Y21" s="139">
        <f t="shared" si="5"/>
        <v>50</v>
      </c>
      <c r="Z21" s="145">
        <f t="shared" si="6"/>
        <v>3</v>
      </c>
      <c r="AA21" s="62"/>
      <c r="AB21" s="62"/>
      <c r="AC21" s="30"/>
      <c r="AD21" s="78"/>
      <c r="AE21" s="67"/>
      <c r="AF21" s="67"/>
      <c r="AG21" s="67"/>
      <c r="AH21" s="67"/>
      <c r="AI21" s="67"/>
    </row>
    <row r="22" spans="1:35" s="41" customFormat="1" ht="15.75">
      <c r="A22" s="47">
        <v>19</v>
      </c>
      <c r="B22" s="74" t="s">
        <v>33</v>
      </c>
      <c r="C22" s="157">
        <v>9</v>
      </c>
      <c r="D22" s="155">
        <v>11</v>
      </c>
      <c r="E22" s="158">
        <v>14</v>
      </c>
      <c r="F22" s="157">
        <v>10</v>
      </c>
      <c r="G22" s="8">
        <v>4</v>
      </c>
      <c r="H22" s="9"/>
      <c r="I22" s="9"/>
      <c r="J22" s="9"/>
      <c r="K22" s="9"/>
      <c r="L22" s="9"/>
      <c r="M22" s="9"/>
      <c r="N22" s="10"/>
      <c r="O22" s="35">
        <f t="shared" si="0"/>
        <v>16</v>
      </c>
      <c r="P22" s="122">
        <f t="shared" si="1"/>
        <v>0</v>
      </c>
      <c r="Q22" s="174">
        <f t="shared" si="2"/>
        <v>16</v>
      </c>
      <c r="R22" s="129">
        <f t="shared" si="3"/>
        <v>0</v>
      </c>
      <c r="S22" s="8">
        <v>2</v>
      </c>
      <c r="T22" s="9"/>
      <c r="U22" s="10"/>
      <c r="V22" s="116"/>
      <c r="W22" s="174">
        <f t="shared" si="4"/>
        <v>62</v>
      </c>
      <c r="X22" s="24">
        <v>80</v>
      </c>
      <c r="Y22" s="139">
        <f t="shared" si="5"/>
        <v>77.5</v>
      </c>
      <c r="Z22" s="145">
        <f t="shared" si="6"/>
        <v>4</v>
      </c>
      <c r="AA22" s="62"/>
      <c r="AB22" s="62"/>
      <c r="AC22" s="30"/>
      <c r="AD22" s="78"/>
      <c r="AE22" s="67"/>
      <c r="AF22" s="67"/>
      <c r="AG22" s="67"/>
      <c r="AH22" s="67"/>
      <c r="AI22" s="67"/>
    </row>
    <row r="23" spans="1:35" s="43" customFormat="1" ht="16.5" thickBot="1">
      <c r="A23" s="48">
        <v>20</v>
      </c>
      <c r="B23" s="76" t="s">
        <v>34</v>
      </c>
      <c r="C23" s="161">
        <v>9</v>
      </c>
      <c r="D23" s="166">
        <v>15</v>
      </c>
      <c r="E23" s="162">
        <v>15</v>
      </c>
      <c r="F23" s="161">
        <v>10</v>
      </c>
      <c r="G23" s="17">
        <v>5</v>
      </c>
      <c r="H23" s="18"/>
      <c r="I23" s="18"/>
      <c r="J23" s="18"/>
      <c r="K23" s="18"/>
      <c r="L23" s="18"/>
      <c r="M23" s="18"/>
      <c r="N23" s="19"/>
      <c r="O23" s="38">
        <f t="shared" si="0"/>
        <v>20</v>
      </c>
      <c r="P23" s="124">
        <f t="shared" si="1"/>
        <v>1</v>
      </c>
      <c r="Q23" s="176">
        <f t="shared" si="2"/>
        <v>21</v>
      </c>
      <c r="R23" s="131">
        <f t="shared" si="3"/>
        <v>1</v>
      </c>
      <c r="S23" s="17"/>
      <c r="T23" s="18"/>
      <c r="U23" s="19"/>
      <c r="V23" s="118"/>
      <c r="W23" s="176">
        <f t="shared" si="4"/>
        <v>70</v>
      </c>
      <c r="X23" s="27">
        <v>80</v>
      </c>
      <c r="Y23" s="142">
        <f t="shared" si="5"/>
        <v>87.5</v>
      </c>
      <c r="Z23" s="143">
        <f t="shared" si="6"/>
        <v>4</v>
      </c>
      <c r="AA23" s="64"/>
      <c r="AB23" s="64"/>
      <c r="AC23" s="32"/>
      <c r="AD23" s="79"/>
      <c r="AE23" s="80"/>
      <c r="AF23" s="80"/>
      <c r="AG23" s="80"/>
      <c r="AH23" s="80"/>
      <c r="AI23" s="80"/>
    </row>
    <row r="24" spans="1:35" s="45" customFormat="1" ht="15.75">
      <c r="A24" s="107">
        <v>21</v>
      </c>
      <c r="B24" s="98" t="s">
        <v>35</v>
      </c>
      <c r="C24" s="165">
        <v>10</v>
      </c>
      <c r="D24" s="165">
        <v>14</v>
      </c>
      <c r="E24" s="156">
        <v>17</v>
      </c>
      <c r="F24" s="165">
        <v>10</v>
      </c>
      <c r="G24" s="14">
        <v>5</v>
      </c>
      <c r="H24" s="15">
        <v>5</v>
      </c>
      <c r="I24" s="15"/>
      <c r="J24" s="15"/>
      <c r="K24" s="15"/>
      <c r="L24" s="15"/>
      <c r="M24" s="15"/>
      <c r="N24" s="16"/>
      <c r="O24" s="37">
        <f t="shared" si="0"/>
        <v>20</v>
      </c>
      <c r="P24" s="126">
        <f t="shared" si="1"/>
        <v>3</v>
      </c>
      <c r="Q24" s="178">
        <f t="shared" si="2"/>
        <v>23</v>
      </c>
      <c r="R24" s="132">
        <f t="shared" si="3"/>
        <v>3</v>
      </c>
      <c r="S24" s="14"/>
      <c r="T24" s="15"/>
      <c r="U24" s="16"/>
      <c r="V24" s="115"/>
      <c r="W24" s="178">
        <f t="shared" si="4"/>
        <v>74</v>
      </c>
      <c r="X24" s="26">
        <v>80</v>
      </c>
      <c r="Y24" s="146">
        <f t="shared" si="5"/>
        <v>92.5</v>
      </c>
      <c r="Z24" s="147">
        <f t="shared" si="6"/>
        <v>5</v>
      </c>
      <c r="AA24" s="108"/>
      <c r="AB24" s="108"/>
      <c r="AC24" s="109"/>
      <c r="AD24" s="89"/>
      <c r="AE24" s="90"/>
      <c r="AF24" s="90"/>
      <c r="AG24" s="90"/>
      <c r="AH24" s="90"/>
      <c r="AI24" s="90"/>
    </row>
    <row r="25" spans="1:35" s="42" customFormat="1" ht="15.75">
      <c r="A25" s="49">
        <v>22</v>
      </c>
      <c r="B25" s="74" t="s">
        <v>36</v>
      </c>
      <c r="C25" s="157">
        <v>10</v>
      </c>
      <c r="D25" s="155">
        <v>14</v>
      </c>
      <c r="E25" s="156">
        <v>16</v>
      </c>
      <c r="F25" s="157">
        <v>10</v>
      </c>
      <c r="G25" s="8">
        <v>4</v>
      </c>
      <c r="H25" s="9"/>
      <c r="I25" s="9"/>
      <c r="J25" s="9"/>
      <c r="K25" s="9"/>
      <c r="L25" s="9"/>
      <c r="M25" s="9"/>
      <c r="N25" s="10"/>
      <c r="O25" s="35">
        <f t="shared" si="0"/>
        <v>16</v>
      </c>
      <c r="P25" s="122">
        <f t="shared" si="1"/>
        <v>0</v>
      </c>
      <c r="Q25" s="174">
        <f t="shared" si="2"/>
        <v>16</v>
      </c>
      <c r="R25" s="129">
        <f t="shared" si="3"/>
        <v>0</v>
      </c>
      <c r="S25" s="8"/>
      <c r="T25" s="9"/>
      <c r="U25" s="10"/>
      <c r="V25" s="116"/>
      <c r="W25" s="174">
        <f t="shared" si="4"/>
        <v>66</v>
      </c>
      <c r="X25" s="24">
        <v>80</v>
      </c>
      <c r="Y25" s="139">
        <f t="shared" si="5"/>
        <v>82.5</v>
      </c>
      <c r="Z25" s="145">
        <f t="shared" si="6"/>
        <v>4</v>
      </c>
      <c r="AA25" s="62"/>
      <c r="AB25" s="62"/>
      <c r="AC25" s="29"/>
      <c r="AD25" s="81"/>
      <c r="AE25" s="66"/>
      <c r="AF25" s="66"/>
      <c r="AG25" s="66"/>
      <c r="AH25" s="66"/>
      <c r="AI25" s="66"/>
    </row>
    <row r="26" spans="1:35" s="41" customFormat="1" ht="15.75">
      <c r="A26" s="47">
        <v>23</v>
      </c>
      <c r="B26" s="74" t="s">
        <v>37</v>
      </c>
      <c r="C26" s="157">
        <v>7</v>
      </c>
      <c r="D26" s="155">
        <v>16</v>
      </c>
      <c r="E26" s="158">
        <v>14</v>
      </c>
      <c r="F26" s="157">
        <v>10</v>
      </c>
      <c r="G26" s="8">
        <v>4</v>
      </c>
      <c r="H26" s="9"/>
      <c r="I26" s="9"/>
      <c r="J26" s="9"/>
      <c r="K26" s="9"/>
      <c r="L26" s="9"/>
      <c r="M26" s="9"/>
      <c r="N26" s="10"/>
      <c r="O26" s="35">
        <f t="shared" si="0"/>
        <v>16</v>
      </c>
      <c r="P26" s="122">
        <f t="shared" si="1"/>
        <v>0</v>
      </c>
      <c r="Q26" s="174">
        <f t="shared" si="2"/>
        <v>16</v>
      </c>
      <c r="R26" s="129">
        <f t="shared" si="3"/>
        <v>0</v>
      </c>
      <c r="S26" s="8">
        <v>1</v>
      </c>
      <c r="T26" s="9"/>
      <c r="U26" s="10"/>
      <c r="V26" s="116"/>
      <c r="W26" s="174">
        <f t="shared" si="4"/>
        <v>64</v>
      </c>
      <c r="X26" s="24">
        <v>80</v>
      </c>
      <c r="Y26" s="139">
        <f t="shared" si="5"/>
        <v>80</v>
      </c>
      <c r="Z26" s="145">
        <f t="shared" si="6"/>
        <v>4</v>
      </c>
      <c r="AA26" s="62"/>
      <c r="AB26" s="62"/>
      <c r="AC26" s="30"/>
      <c r="AD26" s="78"/>
      <c r="AE26" s="67"/>
      <c r="AF26" s="67"/>
      <c r="AG26" s="67"/>
      <c r="AH26" s="67"/>
      <c r="AI26" s="67"/>
    </row>
    <row r="27" spans="1:35" s="41" customFormat="1" ht="15.75">
      <c r="A27" s="47">
        <v>24</v>
      </c>
      <c r="B27" s="74" t="s">
        <v>38</v>
      </c>
      <c r="C27" s="157">
        <v>9</v>
      </c>
      <c r="D27" s="155">
        <v>15</v>
      </c>
      <c r="E27" s="167">
        <v>15</v>
      </c>
      <c r="F27" s="157">
        <v>10</v>
      </c>
      <c r="G27" s="8">
        <v>5</v>
      </c>
      <c r="H27" s="9"/>
      <c r="I27" s="9"/>
      <c r="J27" s="9"/>
      <c r="K27" s="9"/>
      <c r="L27" s="9"/>
      <c r="M27" s="9"/>
      <c r="N27" s="10"/>
      <c r="O27" s="35">
        <f t="shared" si="0"/>
        <v>20</v>
      </c>
      <c r="P27" s="122">
        <f t="shared" si="1"/>
        <v>1</v>
      </c>
      <c r="Q27" s="174">
        <f t="shared" si="2"/>
        <v>21</v>
      </c>
      <c r="R27" s="129">
        <f t="shared" si="3"/>
        <v>1</v>
      </c>
      <c r="S27" s="8"/>
      <c r="T27" s="9"/>
      <c r="U27" s="10"/>
      <c r="V27" s="116"/>
      <c r="W27" s="174">
        <f t="shared" si="4"/>
        <v>70</v>
      </c>
      <c r="X27" s="24">
        <v>80</v>
      </c>
      <c r="Y27" s="139">
        <f t="shared" si="5"/>
        <v>87.5</v>
      </c>
      <c r="Z27" s="145">
        <f t="shared" si="6"/>
        <v>4</v>
      </c>
      <c r="AA27" s="62"/>
      <c r="AB27" s="62"/>
      <c r="AC27" s="85"/>
      <c r="AD27" s="78"/>
      <c r="AE27" s="67"/>
      <c r="AF27" s="67"/>
      <c r="AG27" s="67"/>
      <c r="AH27" s="67"/>
      <c r="AI27" s="67"/>
    </row>
    <row r="28" spans="1:35" s="43" customFormat="1" ht="16.5" thickBot="1">
      <c r="A28" s="48">
        <v>25</v>
      </c>
      <c r="B28" s="76" t="s">
        <v>39</v>
      </c>
      <c r="C28" s="161">
        <v>10</v>
      </c>
      <c r="D28" s="166">
        <v>18</v>
      </c>
      <c r="E28" s="168">
        <v>16</v>
      </c>
      <c r="F28" s="161">
        <v>10</v>
      </c>
      <c r="G28" s="17">
        <v>5</v>
      </c>
      <c r="H28" s="18"/>
      <c r="I28" s="18"/>
      <c r="J28" s="18"/>
      <c r="K28" s="18"/>
      <c r="L28" s="18"/>
      <c r="M28" s="18"/>
      <c r="N28" s="19"/>
      <c r="O28" s="38">
        <f t="shared" si="0"/>
        <v>20</v>
      </c>
      <c r="P28" s="124">
        <f t="shared" si="1"/>
        <v>1</v>
      </c>
      <c r="Q28" s="176">
        <f t="shared" si="2"/>
        <v>21</v>
      </c>
      <c r="R28" s="131">
        <f t="shared" si="3"/>
        <v>1</v>
      </c>
      <c r="S28" s="17"/>
      <c r="T28" s="18"/>
      <c r="U28" s="19"/>
      <c r="V28" s="118"/>
      <c r="W28" s="176">
        <f t="shared" si="4"/>
        <v>75</v>
      </c>
      <c r="X28" s="27">
        <v>80</v>
      </c>
      <c r="Y28" s="142">
        <f t="shared" si="5"/>
        <v>93.75</v>
      </c>
      <c r="Z28" s="143">
        <f t="shared" si="6"/>
        <v>5</v>
      </c>
      <c r="AA28" s="64"/>
      <c r="AB28" s="64"/>
      <c r="AC28" s="40"/>
      <c r="AD28" s="79"/>
      <c r="AE28" s="80"/>
      <c r="AF28" s="80"/>
      <c r="AG28" s="80"/>
      <c r="AH28" s="80"/>
      <c r="AI28" s="80"/>
    </row>
    <row r="29" spans="1:35" s="106" customFormat="1" ht="15.75">
      <c r="A29" s="60">
        <v>26</v>
      </c>
      <c r="B29" s="74" t="s">
        <v>40</v>
      </c>
      <c r="C29" s="155">
        <v>9</v>
      </c>
      <c r="D29" s="155">
        <v>10</v>
      </c>
      <c r="E29" s="156">
        <v>12</v>
      </c>
      <c r="F29" s="155">
        <v>10</v>
      </c>
      <c r="G29" s="5">
        <v>5</v>
      </c>
      <c r="H29" s="6"/>
      <c r="I29" s="6"/>
      <c r="J29" s="6"/>
      <c r="K29" s="6"/>
      <c r="L29" s="6"/>
      <c r="M29" s="6"/>
      <c r="N29" s="7"/>
      <c r="O29" s="34">
        <f t="shared" si="0"/>
        <v>20</v>
      </c>
      <c r="P29" s="121">
        <f t="shared" si="1"/>
        <v>1</v>
      </c>
      <c r="Q29" s="173">
        <f t="shared" si="2"/>
        <v>21</v>
      </c>
      <c r="R29" s="128">
        <f t="shared" si="3"/>
        <v>1</v>
      </c>
      <c r="S29" s="5"/>
      <c r="T29" s="6"/>
      <c r="U29" s="7"/>
      <c r="V29" s="120"/>
      <c r="W29" s="173">
        <f t="shared" si="4"/>
        <v>62</v>
      </c>
      <c r="X29" s="23">
        <v>80</v>
      </c>
      <c r="Y29" s="137">
        <f t="shared" si="5"/>
        <v>77.5</v>
      </c>
      <c r="Z29" s="138">
        <f t="shared" si="6"/>
        <v>4</v>
      </c>
      <c r="AA29" s="61"/>
      <c r="AB29" s="61"/>
      <c r="AC29" s="82"/>
      <c r="AD29" s="104"/>
      <c r="AE29" s="105"/>
      <c r="AF29" s="105"/>
      <c r="AG29" s="105"/>
      <c r="AH29" s="105"/>
      <c r="AI29" s="105"/>
    </row>
    <row r="30" spans="1:35" s="41" customFormat="1" ht="15.75">
      <c r="A30" s="47">
        <v>27</v>
      </c>
      <c r="B30" s="74" t="s">
        <v>41</v>
      </c>
      <c r="C30" s="157">
        <v>6</v>
      </c>
      <c r="D30" s="155">
        <v>13</v>
      </c>
      <c r="E30" s="156">
        <v>10</v>
      </c>
      <c r="F30" s="157">
        <v>10</v>
      </c>
      <c r="G30" s="8">
        <v>0</v>
      </c>
      <c r="H30" s="9">
        <v>4</v>
      </c>
      <c r="I30" s="9"/>
      <c r="J30" s="9"/>
      <c r="K30" s="9"/>
      <c r="L30" s="9"/>
      <c r="M30" s="9"/>
      <c r="N30" s="10"/>
      <c r="O30" s="35">
        <f t="shared" si="0"/>
        <v>8</v>
      </c>
      <c r="P30" s="122">
        <f t="shared" si="1"/>
        <v>0</v>
      </c>
      <c r="Q30" s="174">
        <f t="shared" si="2"/>
        <v>8</v>
      </c>
      <c r="R30" s="129">
        <f t="shared" si="3"/>
        <v>0</v>
      </c>
      <c r="S30" s="8"/>
      <c r="T30" s="9"/>
      <c r="U30" s="10"/>
      <c r="V30" s="116"/>
      <c r="W30" s="174">
        <f t="shared" si="4"/>
        <v>47</v>
      </c>
      <c r="X30" s="24">
        <v>80</v>
      </c>
      <c r="Y30" s="139">
        <f t="shared" si="5"/>
        <v>58.75</v>
      </c>
      <c r="Z30" s="145">
        <f t="shared" si="6"/>
        <v>3</v>
      </c>
      <c r="AA30" s="62"/>
      <c r="AB30" s="62"/>
      <c r="AC30" s="29"/>
      <c r="AD30" s="87"/>
      <c r="AE30" s="88"/>
      <c r="AF30" s="88"/>
      <c r="AG30" s="88"/>
      <c r="AH30" s="88"/>
      <c r="AI30" s="88"/>
    </row>
    <row r="31" spans="1:35" s="41" customFormat="1" ht="15.75">
      <c r="A31" s="47">
        <v>28</v>
      </c>
      <c r="B31" s="74" t="s">
        <v>42</v>
      </c>
      <c r="C31" s="157">
        <v>7</v>
      </c>
      <c r="D31" s="155">
        <v>12</v>
      </c>
      <c r="E31" s="158">
        <v>12</v>
      </c>
      <c r="F31" s="157">
        <v>10</v>
      </c>
      <c r="G31" s="8">
        <v>2</v>
      </c>
      <c r="H31" s="9">
        <v>5</v>
      </c>
      <c r="I31" s="9"/>
      <c r="J31" s="9"/>
      <c r="K31" s="9"/>
      <c r="L31" s="9"/>
      <c r="M31" s="9"/>
      <c r="N31" s="10"/>
      <c r="O31" s="35">
        <f t="shared" si="0"/>
        <v>14</v>
      </c>
      <c r="P31" s="122">
        <f t="shared" si="1"/>
        <v>1</v>
      </c>
      <c r="Q31" s="174">
        <f t="shared" si="2"/>
        <v>15</v>
      </c>
      <c r="R31" s="129">
        <f t="shared" si="3"/>
        <v>1</v>
      </c>
      <c r="S31" s="8"/>
      <c r="T31" s="9"/>
      <c r="U31" s="10"/>
      <c r="V31" s="116"/>
      <c r="W31" s="174">
        <f t="shared" si="4"/>
        <v>56</v>
      </c>
      <c r="X31" s="24">
        <v>80</v>
      </c>
      <c r="Y31" s="139">
        <f t="shared" si="5"/>
        <v>70</v>
      </c>
      <c r="Z31" s="145">
        <f t="shared" si="6"/>
        <v>4</v>
      </c>
      <c r="AA31" s="62"/>
      <c r="AB31" s="62"/>
      <c r="AC31" s="30"/>
      <c r="AD31" s="87"/>
      <c r="AE31" s="88"/>
      <c r="AF31" s="88"/>
      <c r="AG31" s="88"/>
      <c r="AH31" s="88"/>
      <c r="AI31" s="88"/>
    </row>
    <row r="32" spans="1:35" s="41" customFormat="1" ht="15.75">
      <c r="A32" s="47">
        <v>29</v>
      </c>
      <c r="B32" s="74" t="s">
        <v>43</v>
      </c>
      <c r="C32" s="157">
        <v>10</v>
      </c>
      <c r="D32" s="155">
        <v>17</v>
      </c>
      <c r="E32" s="167">
        <v>19</v>
      </c>
      <c r="F32" s="157">
        <v>10</v>
      </c>
      <c r="G32" s="8">
        <v>5</v>
      </c>
      <c r="H32" s="9"/>
      <c r="I32" s="9"/>
      <c r="J32" s="9"/>
      <c r="K32" s="9"/>
      <c r="L32" s="9"/>
      <c r="M32" s="9"/>
      <c r="N32" s="10"/>
      <c r="O32" s="35">
        <f t="shared" si="0"/>
        <v>20</v>
      </c>
      <c r="P32" s="122">
        <f t="shared" si="1"/>
        <v>1</v>
      </c>
      <c r="Q32" s="174">
        <f t="shared" si="2"/>
        <v>21</v>
      </c>
      <c r="R32" s="129">
        <f t="shared" si="3"/>
        <v>1</v>
      </c>
      <c r="S32" s="8"/>
      <c r="T32" s="9"/>
      <c r="U32" s="10"/>
      <c r="V32" s="116"/>
      <c r="W32" s="174">
        <f t="shared" si="4"/>
        <v>77</v>
      </c>
      <c r="X32" s="24">
        <v>80</v>
      </c>
      <c r="Y32" s="139">
        <f t="shared" si="5"/>
        <v>96.25</v>
      </c>
      <c r="Z32" s="145">
        <f t="shared" si="6"/>
        <v>5</v>
      </c>
      <c r="AA32" s="62"/>
      <c r="AB32" s="62"/>
      <c r="AC32" s="85"/>
      <c r="AD32" s="87"/>
      <c r="AE32" s="88"/>
      <c r="AF32" s="88"/>
      <c r="AG32" s="88"/>
      <c r="AH32" s="88"/>
      <c r="AI32" s="88"/>
    </row>
    <row r="33" spans="1:35" s="44" customFormat="1" ht="16.5" thickBot="1">
      <c r="A33" s="50">
        <v>30</v>
      </c>
      <c r="B33" s="75" t="s">
        <v>44</v>
      </c>
      <c r="C33" s="159">
        <v>10</v>
      </c>
      <c r="D33" s="163">
        <v>15</v>
      </c>
      <c r="E33" s="169">
        <v>14</v>
      </c>
      <c r="F33" s="159">
        <v>9</v>
      </c>
      <c r="G33" s="11">
        <v>4</v>
      </c>
      <c r="H33" s="12"/>
      <c r="I33" s="12"/>
      <c r="J33" s="12"/>
      <c r="K33" s="12"/>
      <c r="L33" s="12"/>
      <c r="M33" s="12"/>
      <c r="N33" s="13"/>
      <c r="O33" s="36">
        <f t="shared" si="0"/>
        <v>16</v>
      </c>
      <c r="P33" s="123">
        <f t="shared" si="1"/>
        <v>0</v>
      </c>
      <c r="Q33" s="175">
        <f t="shared" si="2"/>
        <v>16</v>
      </c>
      <c r="R33" s="130">
        <f t="shared" si="3"/>
        <v>0</v>
      </c>
      <c r="S33" s="11">
        <v>4</v>
      </c>
      <c r="T33" s="12"/>
      <c r="U33" s="13"/>
      <c r="V33" s="117"/>
      <c r="W33" s="175">
        <f t="shared" si="4"/>
        <v>68</v>
      </c>
      <c r="X33" s="25">
        <v>80</v>
      </c>
      <c r="Y33" s="140">
        <f t="shared" si="5"/>
        <v>85</v>
      </c>
      <c r="Z33" s="148">
        <f t="shared" si="6"/>
        <v>4</v>
      </c>
      <c r="AA33" s="63"/>
      <c r="AB33" s="63"/>
      <c r="AC33" s="33"/>
      <c r="AD33" s="110"/>
      <c r="AE33" s="111"/>
      <c r="AF33" s="111"/>
      <c r="AG33" s="111"/>
      <c r="AH33" s="111"/>
      <c r="AI33" s="111"/>
    </row>
    <row r="34" spans="1:35" s="45" customFormat="1" ht="15.75">
      <c r="A34" s="46">
        <v>31</v>
      </c>
      <c r="B34" s="113" t="s">
        <v>46</v>
      </c>
      <c r="C34" s="165">
        <v>8</v>
      </c>
      <c r="D34" s="165">
        <v>9</v>
      </c>
      <c r="E34" s="170">
        <v>9</v>
      </c>
      <c r="F34" s="165">
        <v>6</v>
      </c>
      <c r="G34" s="14">
        <v>5</v>
      </c>
      <c r="H34" s="15">
        <v>5</v>
      </c>
      <c r="I34" s="15"/>
      <c r="J34" s="15"/>
      <c r="K34" s="15"/>
      <c r="L34" s="15"/>
      <c r="M34" s="15"/>
      <c r="N34" s="16"/>
      <c r="O34" s="37">
        <f t="shared" si="0"/>
        <v>20</v>
      </c>
      <c r="P34" s="126">
        <f t="shared" si="1"/>
        <v>3</v>
      </c>
      <c r="Q34" s="178">
        <f t="shared" si="2"/>
        <v>23</v>
      </c>
      <c r="R34" s="132">
        <f t="shared" si="3"/>
        <v>3</v>
      </c>
      <c r="S34" s="14"/>
      <c r="T34" s="15"/>
      <c r="U34" s="16"/>
      <c r="V34" s="115"/>
      <c r="W34" s="178">
        <f t="shared" si="4"/>
        <v>55</v>
      </c>
      <c r="X34" s="26">
        <v>80</v>
      </c>
      <c r="Y34" s="146">
        <f t="shared" si="5"/>
        <v>68.75</v>
      </c>
      <c r="Z34" s="147">
        <f t="shared" si="6"/>
        <v>3</v>
      </c>
      <c r="AA34" s="108"/>
      <c r="AB34" s="108"/>
      <c r="AC34" s="26"/>
      <c r="AD34" s="89"/>
      <c r="AE34" s="90"/>
      <c r="AF34" s="90"/>
      <c r="AG34" s="90"/>
      <c r="AH34" s="90"/>
      <c r="AI34" s="90"/>
    </row>
    <row r="35" spans="1:35" s="42" customFormat="1" ht="15" hidden="1">
      <c r="A35" s="47">
        <v>32</v>
      </c>
      <c r="B35" s="91"/>
      <c r="C35" s="157"/>
      <c r="D35" s="155"/>
      <c r="E35" s="158"/>
      <c r="F35" s="157"/>
      <c r="G35" s="8"/>
      <c r="H35" s="9"/>
      <c r="I35" s="9"/>
      <c r="J35" s="9"/>
      <c r="K35" s="9"/>
      <c r="L35" s="9"/>
      <c r="M35" s="9"/>
      <c r="N35" s="10"/>
      <c r="O35" s="35">
        <f t="shared" si="0"/>
        <v>0</v>
      </c>
      <c r="P35" s="122">
        <f t="shared" si="1"/>
        <v>-1</v>
      </c>
      <c r="Q35" s="174">
        <f t="shared" si="2"/>
        <v>0</v>
      </c>
      <c r="R35" s="129">
        <f t="shared" si="3"/>
        <v>0</v>
      </c>
      <c r="S35" s="8"/>
      <c r="T35" s="9"/>
      <c r="U35" s="10"/>
      <c r="V35" s="116"/>
      <c r="W35" s="174">
        <f t="shared" si="4"/>
        <v>0</v>
      </c>
      <c r="X35" s="24">
        <v>80</v>
      </c>
      <c r="Y35" s="139">
        <f t="shared" si="5"/>
        <v>0</v>
      </c>
      <c r="Z35" s="145">
        <f t="shared" si="6"/>
        <v>2</v>
      </c>
      <c r="AA35" s="62"/>
      <c r="AB35" s="62"/>
      <c r="AC35" s="24"/>
      <c r="AD35" s="83"/>
      <c r="AE35" s="84"/>
      <c r="AF35" s="84"/>
      <c r="AG35" s="84"/>
      <c r="AH35" s="84"/>
      <c r="AI35" s="84"/>
    </row>
    <row r="36" spans="1:29" s="74" customFormat="1" ht="15.75">
      <c r="A36" s="47">
        <v>33</v>
      </c>
      <c r="B36" s="97" t="s">
        <v>47</v>
      </c>
      <c r="C36" s="157">
        <v>7</v>
      </c>
      <c r="D36" s="155">
        <v>14</v>
      </c>
      <c r="E36" s="158">
        <v>15</v>
      </c>
      <c r="F36" s="157">
        <v>8</v>
      </c>
      <c r="G36" s="8">
        <v>5</v>
      </c>
      <c r="H36" s="9"/>
      <c r="I36" s="9"/>
      <c r="J36" s="9"/>
      <c r="K36" s="9"/>
      <c r="L36" s="9"/>
      <c r="M36" s="9"/>
      <c r="N36" s="10"/>
      <c r="O36" s="35">
        <f t="shared" si="0"/>
        <v>20</v>
      </c>
      <c r="P36" s="122">
        <f t="shared" si="1"/>
        <v>1</v>
      </c>
      <c r="Q36" s="174">
        <f t="shared" si="2"/>
        <v>21</v>
      </c>
      <c r="R36" s="129">
        <f t="shared" si="3"/>
        <v>1</v>
      </c>
      <c r="S36" s="8"/>
      <c r="T36" s="9"/>
      <c r="U36" s="10"/>
      <c r="V36" s="116"/>
      <c r="W36" s="174">
        <f t="shared" si="4"/>
        <v>65</v>
      </c>
      <c r="X36" s="24">
        <v>80</v>
      </c>
      <c r="Y36" s="139">
        <f t="shared" si="5"/>
        <v>81.25</v>
      </c>
      <c r="Z36" s="145">
        <f t="shared" si="6"/>
        <v>4</v>
      </c>
      <c r="AA36" s="62"/>
      <c r="AB36" s="62"/>
      <c r="AC36" s="30"/>
    </row>
    <row r="37" spans="1:29" s="72" customFormat="1" ht="15.75">
      <c r="A37" s="112">
        <v>34</v>
      </c>
      <c r="B37" s="72" t="s">
        <v>48</v>
      </c>
      <c r="C37" s="157">
        <v>10</v>
      </c>
      <c r="D37" s="155">
        <v>11</v>
      </c>
      <c r="E37" s="167">
        <v>11</v>
      </c>
      <c r="F37" s="157">
        <v>10</v>
      </c>
      <c r="G37" s="8">
        <v>0</v>
      </c>
      <c r="H37" s="9">
        <v>3</v>
      </c>
      <c r="I37" s="9"/>
      <c r="J37" s="9"/>
      <c r="K37" s="9"/>
      <c r="L37" s="9"/>
      <c r="M37" s="9"/>
      <c r="N37" s="10"/>
      <c r="O37" s="35">
        <f t="shared" si="0"/>
        <v>6</v>
      </c>
      <c r="P37" s="122">
        <f t="shared" si="1"/>
        <v>-1</v>
      </c>
      <c r="Q37" s="174">
        <f t="shared" si="2"/>
        <v>6</v>
      </c>
      <c r="R37" s="129">
        <f t="shared" si="3"/>
        <v>0</v>
      </c>
      <c r="S37" s="8"/>
      <c r="T37" s="9"/>
      <c r="U37" s="10"/>
      <c r="V37" s="116"/>
      <c r="W37" s="174">
        <f t="shared" si="4"/>
        <v>48</v>
      </c>
      <c r="X37" s="24">
        <v>80</v>
      </c>
      <c r="Y37" s="139">
        <f t="shared" si="5"/>
        <v>60</v>
      </c>
      <c r="Z37" s="145">
        <f t="shared" si="6"/>
        <v>3</v>
      </c>
      <c r="AA37" s="62"/>
      <c r="AB37" s="62"/>
      <c r="AC37" s="85"/>
    </row>
    <row r="38" spans="1:35" s="103" customFormat="1" ht="16.5" thickBot="1">
      <c r="A38" s="100">
        <v>35</v>
      </c>
      <c r="B38" s="96" t="s">
        <v>49</v>
      </c>
      <c r="C38" s="161">
        <v>9</v>
      </c>
      <c r="D38" s="166">
        <v>18</v>
      </c>
      <c r="E38" s="168">
        <v>20</v>
      </c>
      <c r="F38" s="161">
        <v>10</v>
      </c>
      <c r="G38" s="17">
        <v>5</v>
      </c>
      <c r="H38" s="18"/>
      <c r="I38" s="18"/>
      <c r="J38" s="18"/>
      <c r="K38" s="18"/>
      <c r="L38" s="18"/>
      <c r="M38" s="18"/>
      <c r="N38" s="19"/>
      <c r="O38" s="38">
        <f t="shared" si="0"/>
        <v>20</v>
      </c>
      <c r="P38" s="124">
        <f t="shared" si="1"/>
        <v>1</v>
      </c>
      <c r="Q38" s="176">
        <f t="shared" si="2"/>
        <v>21</v>
      </c>
      <c r="R38" s="131">
        <f t="shared" si="3"/>
        <v>1</v>
      </c>
      <c r="S38" s="17">
        <v>1</v>
      </c>
      <c r="T38" s="18">
        <v>1</v>
      </c>
      <c r="U38" s="19"/>
      <c r="V38" s="118"/>
      <c r="W38" s="176">
        <f t="shared" si="4"/>
        <v>80</v>
      </c>
      <c r="X38" s="27">
        <v>80</v>
      </c>
      <c r="Y38" s="142">
        <f t="shared" si="5"/>
        <v>100</v>
      </c>
      <c r="Z38" s="143">
        <f t="shared" si="6"/>
        <v>5</v>
      </c>
      <c r="AA38" s="64"/>
      <c r="AB38" s="64"/>
      <c r="AC38" s="40"/>
      <c r="AD38" s="101"/>
      <c r="AE38" s="102"/>
      <c r="AF38" s="102"/>
      <c r="AG38" s="102"/>
      <c r="AH38" s="102"/>
      <c r="AI38" s="102"/>
    </row>
    <row r="39" spans="1:29" ht="14.25">
      <c r="A39" s="51"/>
      <c r="AC39" s="82"/>
    </row>
    <row r="40" spans="1:29" ht="14.25">
      <c r="A40" s="51"/>
      <c r="AC40" s="82"/>
    </row>
  </sheetData>
  <mergeCells count="22">
    <mergeCell ref="F1:F2"/>
    <mergeCell ref="O1:R2"/>
    <mergeCell ref="AC1:AC2"/>
    <mergeCell ref="G1:G2"/>
    <mergeCell ref="H1:H2"/>
    <mergeCell ref="I1:I2"/>
    <mergeCell ref="J1:J2"/>
    <mergeCell ref="K1:K2"/>
    <mergeCell ref="L1:L2"/>
    <mergeCell ref="M1:M2"/>
    <mergeCell ref="A1:A2"/>
    <mergeCell ref="B1:B2"/>
    <mergeCell ref="D1:D2"/>
    <mergeCell ref="E1:E2"/>
    <mergeCell ref="AA1:AB1"/>
    <mergeCell ref="N1:N2"/>
    <mergeCell ref="S1:V2"/>
    <mergeCell ref="S3:V3"/>
    <mergeCell ref="W1:W3"/>
    <mergeCell ref="X1:X3"/>
    <mergeCell ref="Z1:Z3"/>
    <mergeCell ref="Y1:Y3"/>
  </mergeCells>
  <printOptions/>
  <pageMargins left="0.33" right="0.7874015748031497" top="0.21" bottom="0.13" header="0.24" footer="0.16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1"/>
  <sheetViews>
    <sheetView tabSelected="1" workbookViewId="0" topLeftCell="A1">
      <selection activeCell="A1" sqref="A1"/>
    </sheetView>
  </sheetViews>
  <sheetFormatPr defaultColWidth="9.00390625" defaultRowHeight="12.75"/>
  <sheetData>
    <row r="4" spans="2:10" ht="12.75">
      <c r="B4" s="227" t="s">
        <v>51</v>
      </c>
      <c r="C4" s="227"/>
      <c r="D4" s="227"/>
      <c r="E4" s="227"/>
      <c r="F4" s="227"/>
      <c r="G4" s="227"/>
      <c r="H4" s="227"/>
      <c r="I4" s="227"/>
      <c r="J4" s="227"/>
    </row>
    <row r="5" spans="2:10" ht="12.75">
      <c r="B5" s="227"/>
      <c r="C5" s="227"/>
      <c r="D5" s="227"/>
      <c r="E5" s="227"/>
      <c r="F5" s="227"/>
      <c r="G5" s="227"/>
      <c r="H5" s="227"/>
      <c r="I5" s="227"/>
      <c r="J5" s="227"/>
    </row>
    <row r="6" spans="2:10" ht="12.75">
      <c r="B6" s="227"/>
      <c r="C6" s="227"/>
      <c r="D6" s="227"/>
      <c r="E6" s="227"/>
      <c r="F6" s="227"/>
      <c r="G6" s="227"/>
      <c r="H6" s="227"/>
      <c r="I6" s="227"/>
      <c r="J6" s="227"/>
    </row>
    <row r="7" spans="2:10" ht="12.75">
      <c r="B7" s="227"/>
      <c r="C7" s="227"/>
      <c r="D7" s="227"/>
      <c r="E7" s="227"/>
      <c r="F7" s="227"/>
      <c r="G7" s="227"/>
      <c r="H7" s="227"/>
      <c r="I7" s="227"/>
      <c r="J7" s="227"/>
    </row>
    <row r="10" spans="2:10" ht="12.75">
      <c r="B10" s="227" t="s">
        <v>52</v>
      </c>
      <c r="C10" s="227"/>
      <c r="D10" s="227"/>
      <c r="E10" s="227"/>
      <c r="F10" s="227"/>
      <c r="G10" s="227"/>
      <c r="H10" s="227"/>
      <c r="I10" s="227"/>
      <c r="J10" s="227"/>
    </row>
    <row r="11" spans="2:10" ht="12.75">
      <c r="B11" s="227"/>
      <c r="C11" s="227"/>
      <c r="D11" s="227"/>
      <c r="E11" s="227"/>
      <c r="F11" s="227"/>
      <c r="G11" s="227"/>
      <c r="H11" s="227"/>
      <c r="I11" s="227"/>
      <c r="J11" s="227"/>
    </row>
    <row r="12" spans="2:10" ht="12.75">
      <c r="B12" s="227"/>
      <c r="C12" s="227"/>
      <c r="D12" s="227"/>
      <c r="E12" s="227"/>
      <c r="F12" s="227"/>
      <c r="G12" s="227"/>
      <c r="H12" s="227"/>
      <c r="I12" s="227"/>
      <c r="J12" s="227"/>
    </row>
    <row r="13" spans="2:10" ht="12.75">
      <c r="B13" s="227"/>
      <c r="C13" s="227"/>
      <c r="D13" s="227"/>
      <c r="E13" s="227"/>
      <c r="F13" s="227"/>
      <c r="G13" s="227"/>
      <c r="H13" s="227"/>
      <c r="I13" s="227"/>
      <c r="J13" s="227"/>
    </row>
    <row r="19" spans="2:10" ht="12.75">
      <c r="B19" s="228" t="s">
        <v>53</v>
      </c>
      <c r="C19" s="228"/>
      <c r="D19" s="228"/>
      <c r="E19" s="228"/>
      <c r="F19" s="228"/>
      <c r="G19" s="228"/>
      <c r="H19" s="228"/>
      <c r="I19" s="228"/>
      <c r="J19" s="228"/>
    </row>
    <row r="20" spans="2:10" ht="12.75">
      <c r="B20" s="228"/>
      <c r="C20" s="228"/>
      <c r="D20" s="228"/>
      <c r="E20" s="228"/>
      <c r="F20" s="228"/>
      <c r="G20" s="228"/>
      <c r="H20" s="228"/>
      <c r="I20" s="228"/>
      <c r="J20" s="228"/>
    </row>
    <row r="21" spans="2:10" ht="12.75">
      <c r="B21" s="228"/>
      <c r="C21" s="228"/>
      <c r="D21" s="228"/>
      <c r="E21" s="228"/>
      <c r="F21" s="228"/>
      <c r="G21" s="228"/>
      <c r="H21" s="228"/>
      <c r="I21" s="228"/>
      <c r="J21" s="228"/>
    </row>
  </sheetData>
  <mergeCells count="3">
    <mergeCell ref="B4:J7"/>
    <mergeCell ref="B10:J13"/>
    <mergeCell ref="B19:J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</dc:creator>
  <cp:keywords/>
  <dc:description/>
  <cp:lastModifiedBy>nadine</cp:lastModifiedBy>
  <cp:lastPrinted>2002-12-16T21:02:34Z</cp:lastPrinted>
  <dcterms:created xsi:type="dcterms:W3CDTF">2001-09-10T15:02:33Z</dcterms:created>
  <dcterms:modified xsi:type="dcterms:W3CDTF">2003-06-27T09:38:15Z</dcterms:modified>
  <cp:category/>
  <cp:version/>
  <cp:contentType/>
  <cp:contentStatus/>
</cp:coreProperties>
</file>